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<sst xmlns="http://schemas.openxmlformats.org/spreadsheetml/2006/main" count="119" uniqueCount="56">
  <si>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март</t>
  </si>
  <si>
    <t>май</t>
  </si>
  <si>
    <t>июнь</t>
  </si>
  <si>
    <t xml:space="preserve"> тыс. руб.</t>
  </si>
  <si>
    <t>июль</t>
  </si>
  <si>
    <t xml:space="preserve"> 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</si>
  <si>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</si>
  <si>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</si>
  <si>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</si>
  <si>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</si>
  <si>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</si>
  <si>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</si>
  <si>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</si>
  <si>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</si>
  <si>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</si>
  <si>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</si>
  <si>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</si>
  <si>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</si>
  <si>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</si>
  <si>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</si>
  <si>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</si>
  <si>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</si>
  <si>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</si>
  <si>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</si>
  <si>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</si>
  <si>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</si>
  <si>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</si>
  <si>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</si>
  <si>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</si>
  <si>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</si>
  <si>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</si>
  <si>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</si>
  <si>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</si>
  <si>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</si>
  <si>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</si>
  <si>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</si>
  <si>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</si>
  <si>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</si>
  <si>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</si>
  <si>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</si>
  <si>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</si>
  <si>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</si>
  <si>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</si>
  <si>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</si>
  <si>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</si>
  <si>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</si>
  <si>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</si>
  <si>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</si>
  <si>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</si>
  <si>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куб.м</t>
  </si>
  <si>
    <t>тыс. руб.</t>
  </si>
  <si>
    <t>Лимиты на вывоз ТКО на 2022 год для 
учреждений, финансируемых из местного бюджета</t>
  </si>
  <si>
    <t>утв.тариф на 1 полугодие 2022 года - 437,74 руб/куб.м.</t>
  </si>
  <si>
    <t>утв.тариф на 2 полугодие 2022 года - 489,28 руб/куб.м.</t>
  </si>
  <si>
    <t>Лимит на
2022 год</t>
  </si>
  <si>
    <t>Приложение 7
к постановлению администрации  
Михайловского муниципального района
от 17.11.2021 № 1191-па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</si>
</sst>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115" zoomScaleNormal="11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" sqref="I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4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22"/>
      <c r="B1" s="22"/>
      <c r="C1" s="22"/>
      <c r="D1" s="22"/>
      <c r="E1" s="22"/>
      <c r="F1" s="22"/>
      <c r="G1" s="22"/>
      <c r="H1" s="22"/>
      <c r="I1" s="50" t="s">
        <v>55</v>
      </c>
      <c r="J1" s="50"/>
      <c r="K1" s="50"/>
      <c r="L1" s="50"/>
      <c r="M1" s="50"/>
      <c r="N1" s="50"/>
      <c r="O1" s="50"/>
    </row>
    <row r="2" spans="1:15" ht="35.25" customHeight="1">
      <c r="A2" s="59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6" s="3" customFormat="1" ht="15" customHeight="1">
      <c r="B3" s="33"/>
      <c r="C3" s="34"/>
      <c r="D3" s="33"/>
      <c r="E3" s="33"/>
      <c r="F3" s="33"/>
      <c r="G3" s="33"/>
      <c r="H3" s="33"/>
      <c r="I3" s="35"/>
      <c r="J3" s="63" t="s">
        <v>52</v>
      </c>
      <c r="K3" s="64"/>
      <c r="L3" s="64"/>
      <c r="M3" s="64"/>
      <c r="N3" s="64"/>
      <c r="O3" s="64"/>
      <c r="P3" s="33"/>
    </row>
    <row r="4" spans="2:16" s="3" customFormat="1" ht="15" customHeight="1">
      <c r="B4" s="33"/>
      <c r="C4" s="34"/>
      <c r="D4" s="33"/>
      <c r="E4" s="33"/>
      <c r="F4" s="33"/>
      <c r="G4" s="33"/>
      <c r="H4" s="33"/>
      <c r="I4" s="35"/>
      <c r="J4" s="63" t="s">
        <v>53</v>
      </c>
      <c r="K4" s="64"/>
      <c r="L4" s="64"/>
      <c r="M4" s="64"/>
      <c r="N4" s="64"/>
      <c r="O4" s="64"/>
      <c r="P4" s="33"/>
    </row>
    <row r="5" spans="1:16" s="1" customFormat="1" ht="26.25" customHeight="1">
      <c r="A5" s="21" t="s">
        <v>32</v>
      </c>
      <c r="B5" s="17" t="s">
        <v>33</v>
      </c>
      <c r="C5" s="23" t="s">
        <v>54</v>
      </c>
      <c r="D5" s="18" t="s">
        <v>10</v>
      </c>
      <c r="E5" s="18" t="s">
        <v>11</v>
      </c>
      <c r="F5" s="18" t="s">
        <v>0</v>
      </c>
      <c r="G5" s="18" t="s">
        <v>12</v>
      </c>
      <c r="H5" s="18" t="s">
        <v>1</v>
      </c>
      <c r="I5" s="18" t="s">
        <v>2</v>
      </c>
      <c r="J5" s="18" t="s">
        <v>4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2"/>
    </row>
    <row r="6" spans="1:16" s="7" customFormat="1" ht="19.5" customHeight="1">
      <c r="A6" s="57" t="s">
        <v>8</v>
      </c>
      <c r="B6" s="4" t="s">
        <v>49</v>
      </c>
      <c r="C6" s="24">
        <f>D6+E6+F6+G6+H6+I6+J6+K6+L6+M6+N6+O6</f>
        <v>42</v>
      </c>
      <c r="D6" s="31">
        <v>3</v>
      </c>
      <c r="E6" s="32">
        <v>3</v>
      </c>
      <c r="F6" s="32">
        <v>3</v>
      </c>
      <c r="G6" s="32">
        <v>6</v>
      </c>
      <c r="H6" s="32">
        <v>3</v>
      </c>
      <c r="I6" s="32">
        <v>3</v>
      </c>
      <c r="J6" s="32">
        <v>3</v>
      </c>
      <c r="K6" s="32">
        <v>3</v>
      </c>
      <c r="L6" s="32">
        <v>3</v>
      </c>
      <c r="M6" s="32">
        <v>6</v>
      </c>
      <c r="N6" s="32">
        <v>3</v>
      </c>
      <c r="O6" s="32">
        <v>3</v>
      </c>
      <c r="P6" s="6"/>
    </row>
    <row r="7" spans="1:16" s="7" customFormat="1" ht="30.75" customHeight="1">
      <c r="A7" s="58"/>
      <c r="B7" s="4" t="s">
        <v>3</v>
      </c>
      <c r="C7" s="24">
        <f>D7+E7+F7+G7+H7+I7+J7+K7+L7+M7+N7+O7</f>
        <v>19.467419999999997</v>
      </c>
      <c r="D7" s="26">
        <f aca="true" t="shared" si="0" ref="D7:I7">D6*437.74/1000</f>
        <v>1.31322</v>
      </c>
      <c r="E7" s="26">
        <f t="shared" si="0"/>
        <v>1.31322</v>
      </c>
      <c r="F7" s="26">
        <f t="shared" si="0"/>
        <v>1.31322</v>
      </c>
      <c r="G7" s="26">
        <f t="shared" si="0"/>
        <v>2.62644</v>
      </c>
      <c r="H7" s="26">
        <f t="shared" si="0"/>
        <v>1.31322</v>
      </c>
      <c r="I7" s="26">
        <f t="shared" si="0"/>
        <v>1.31322</v>
      </c>
      <c r="J7" s="26">
        <f aca="true" t="shared" si="1" ref="J7:O7">J6*489.28/1000</f>
        <v>1.4678399999999998</v>
      </c>
      <c r="K7" s="26">
        <f t="shared" si="1"/>
        <v>1.4678399999999998</v>
      </c>
      <c r="L7" s="26">
        <f t="shared" si="1"/>
        <v>1.4678399999999998</v>
      </c>
      <c r="M7" s="26">
        <f t="shared" si="1"/>
        <v>2.9356799999999996</v>
      </c>
      <c r="N7" s="26">
        <f t="shared" si="1"/>
        <v>1.4678399999999998</v>
      </c>
      <c r="O7" s="26">
        <f t="shared" si="1"/>
        <v>1.4678399999999998</v>
      </c>
      <c r="P7" s="6"/>
    </row>
    <row r="8" spans="1:16" s="7" customFormat="1" ht="15.75" customHeight="1">
      <c r="A8" s="61" t="s">
        <v>35</v>
      </c>
      <c r="B8" s="4" t="s">
        <v>49</v>
      </c>
      <c r="C8" s="24">
        <f>SUM(D8:O8)</f>
        <v>216</v>
      </c>
      <c r="D8" s="26">
        <v>18</v>
      </c>
      <c r="E8" s="26">
        <v>18</v>
      </c>
      <c r="F8" s="26">
        <v>18</v>
      </c>
      <c r="G8" s="26">
        <v>18</v>
      </c>
      <c r="H8" s="26">
        <v>18</v>
      </c>
      <c r="I8" s="26">
        <v>18</v>
      </c>
      <c r="J8" s="26">
        <v>18</v>
      </c>
      <c r="K8" s="26">
        <v>18</v>
      </c>
      <c r="L8" s="26">
        <v>18</v>
      </c>
      <c r="M8" s="26">
        <v>18</v>
      </c>
      <c r="N8" s="26">
        <v>18</v>
      </c>
      <c r="O8" s="26">
        <v>18</v>
      </c>
      <c r="P8" s="6"/>
    </row>
    <row r="9" spans="1:16" s="7" customFormat="1" ht="15" customHeight="1">
      <c r="A9" s="62"/>
      <c r="B9" s="16" t="s">
        <v>3</v>
      </c>
      <c r="C9" s="24">
        <f>D9+E9+F9+G9+H9+I9+J9+K9+L9+M9+N9+O9</f>
        <v>100.11816</v>
      </c>
      <c r="D9" s="26">
        <f aca="true" t="shared" si="2" ref="D9:I9">D8*437.74/1000</f>
        <v>7.87932</v>
      </c>
      <c r="E9" s="26">
        <f t="shared" si="2"/>
        <v>7.87932</v>
      </c>
      <c r="F9" s="26">
        <f t="shared" si="2"/>
        <v>7.87932</v>
      </c>
      <c r="G9" s="26">
        <f t="shared" si="2"/>
        <v>7.87932</v>
      </c>
      <c r="H9" s="26">
        <f t="shared" si="2"/>
        <v>7.87932</v>
      </c>
      <c r="I9" s="26">
        <f t="shared" si="2"/>
        <v>7.87932</v>
      </c>
      <c r="J9" s="26">
        <f aca="true" t="shared" si="3" ref="J9:O9">J8*489.28/1000</f>
        <v>8.807039999999999</v>
      </c>
      <c r="K9" s="26">
        <f t="shared" si="3"/>
        <v>8.807039999999999</v>
      </c>
      <c r="L9" s="26">
        <f t="shared" si="3"/>
        <v>8.807039999999999</v>
      </c>
      <c r="M9" s="26">
        <f t="shared" si="3"/>
        <v>8.807039999999999</v>
      </c>
      <c r="N9" s="26">
        <f t="shared" si="3"/>
        <v>8.807039999999999</v>
      </c>
      <c r="O9" s="26">
        <f t="shared" si="3"/>
        <v>8.807039999999999</v>
      </c>
      <c r="P9" s="6"/>
    </row>
    <row r="10" spans="1:16" s="7" customFormat="1" ht="15" customHeight="1">
      <c r="A10" s="55" t="s">
        <v>36</v>
      </c>
      <c r="B10" s="4" t="s">
        <v>49</v>
      </c>
      <c r="C10" s="24">
        <f>D10+E10+F10+G10+H10+I10+J10+K10+L10+M10+N10+O10</f>
        <v>24</v>
      </c>
      <c r="D10" s="26">
        <v>2</v>
      </c>
      <c r="E10" s="26">
        <v>2</v>
      </c>
      <c r="F10" s="26">
        <v>2</v>
      </c>
      <c r="G10" s="26">
        <v>2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6"/>
    </row>
    <row r="11" spans="1:16" s="7" customFormat="1" ht="16.5" customHeight="1">
      <c r="A11" s="56"/>
      <c r="B11" s="4" t="s">
        <v>3</v>
      </c>
      <c r="C11" s="24">
        <f>D11+E11+F11+G11+H11+I11+J11+K11+L11+M11+N11+O11</f>
        <v>11.124239999999999</v>
      </c>
      <c r="D11" s="26">
        <f aca="true" t="shared" si="4" ref="D11:I11">D10*437.74/1000</f>
        <v>0.87548</v>
      </c>
      <c r="E11" s="26">
        <f t="shared" si="4"/>
        <v>0.87548</v>
      </c>
      <c r="F11" s="26">
        <f t="shared" si="4"/>
        <v>0.87548</v>
      </c>
      <c r="G11" s="26">
        <f t="shared" si="4"/>
        <v>0.87548</v>
      </c>
      <c r="H11" s="26">
        <f t="shared" si="4"/>
        <v>0.87548</v>
      </c>
      <c r="I11" s="26">
        <f t="shared" si="4"/>
        <v>0.87548</v>
      </c>
      <c r="J11" s="26">
        <f aca="true" t="shared" si="5" ref="J11:O11">J10*489.28/1000</f>
        <v>0.97856</v>
      </c>
      <c r="K11" s="26">
        <f t="shared" si="5"/>
        <v>0.97856</v>
      </c>
      <c r="L11" s="26">
        <f t="shared" si="5"/>
        <v>0.97856</v>
      </c>
      <c r="M11" s="26">
        <f t="shared" si="5"/>
        <v>0.97856</v>
      </c>
      <c r="N11" s="26">
        <f t="shared" si="5"/>
        <v>0.97856</v>
      </c>
      <c r="O11" s="26">
        <f t="shared" si="5"/>
        <v>0.97856</v>
      </c>
      <c r="P11" s="6"/>
    </row>
    <row r="12" spans="1:16" s="1" customFormat="1" ht="18.75" customHeight="1">
      <c r="A12" s="57" t="s">
        <v>37</v>
      </c>
      <c r="B12" s="4" t="s">
        <v>49</v>
      </c>
      <c r="C12" s="24">
        <f>D12+E12+F12+G12+H12+I12+J12+K12+L12+M12+N12+O12</f>
        <v>27</v>
      </c>
      <c r="D12" s="26">
        <v>2.25</v>
      </c>
      <c r="E12" s="26">
        <v>2.25</v>
      </c>
      <c r="F12" s="26">
        <v>2.25</v>
      </c>
      <c r="G12" s="26">
        <v>2.25</v>
      </c>
      <c r="H12" s="26">
        <v>2.25</v>
      </c>
      <c r="I12" s="26">
        <v>2.25</v>
      </c>
      <c r="J12" s="26">
        <v>2.25</v>
      </c>
      <c r="K12" s="26">
        <v>2.25</v>
      </c>
      <c r="L12" s="26">
        <v>2.25</v>
      </c>
      <c r="M12" s="26">
        <v>2.25</v>
      </c>
      <c r="N12" s="26">
        <v>2.25</v>
      </c>
      <c r="O12" s="26">
        <v>2.25</v>
      </c>
      <c r="P12" s="2"/>
    </row>
    <row r="13" spans="1:15" ht="29.25" customHeight="1">
      <c r="A13" s="58"/>
      <c r="B13" s="4" t="s">
        <v>3</v>
      </c>
      <c r="C13" s="24">
        <f>D13+E13+F13+G13+H13+I13+J13+K13+L13+M13+N13+O13</f>
        <v>12.51477</v>
      </c>
      <c r="D13" s="26">
        <f aca="true" t="shared" si="6" ref="D13:I13">D12*437.74/1000</f>
        <v>0.984915</v>
      </c>
      <c r="E13" s="26">
        <f t="shared" si="6"/>
        <v>0.984915</v>
      </c>
      <c r="F13" s="26">
        <f t="shared" si="6"/>
        <v>0.984915</v>
      </c>
      <c r="G13" s="26">
        <f t="shared" si="6"/>
        <v>0.984915</v>
      </c>
      <c r="H13" s="26">
        <f t="shared" si="6"/>
        <v>0.984915</v>
      </c>
      <c r="I13" s="26">
        <f t="shared" si="6"/>
        <v>0.984915</v>
      </c>
      <c r="J13" s="26">
        <f aca="true" t="shared" si="7" ref="J13:O13">J12*489.28/1000</f>
        <v>1.1008799999999999</v>
      </c>
      <c r="K13" s="26">
        <f t="shared" si="7"/>
        <v>1.1008799999999999</v>
      </c>
      <c r="L13" s="26">
        <f t="shared" si="7"/>
        <v>1.1008799999999999</v>
      </c>
      <c r="M13" s="26">
        <f t="shared" si="7"/>
        <v>1.1008799999999999</v>
      </c>
      <c r="N13" s="26">
        <f t="shared" si="7"/>
        <v>1.1008799999999999</v>
      </c>
      <c r="O13" s="26">
        <f t="shared" si="7"/>
        <v>1.1008799999999999</v>
      </c>
    </row>
    <row r="14" spans="1:15" s="8" customFormat="1" ht="16.5" customHeight="1">
      <c r="A14" s="48" t="s">
        <v>38</v>
      </c>
      <c r="B14" s="4" t="s">
        <v>49</v>
      </c>
      <c r="C14" s="24">
        <f>SUM(D14:O14)</f>
        <v>36</v>
      </c>
      <c r="D14" s="25">
        <v>3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5">
        <v>3</v>
      </c>
      <c r="L14" s="25">
        <v>3</v>
      </c>
      <c r="M14" s="25">
        <v>3</v>
      </c>
      <c r="N14" s="25">
        <v>3</v>
      </c>
      <c r="O14" s="25">
        <v>3</v>
      </c>
    </row>
    <row r="15" spans="1:15" s="8" customFormat="1" ht="15.75" customHeight="1">
      <c r="A15" s="49"/>
      <c r="B15" s="4" t="s">
        <v>3</v>
      </c>
      <c r="C15" s="24">
        <f>SUM(D15:O15)</f>
        <v>16.686359999999997</v>
      </c>
      <c r="D15" s="26">
        <f aca="true" t="shared" si="8" ref="D15:I15">D14*437.74/1000</f>
        <v>1.31322</v>
      </c>
      <c r="E15" s="26">
        <f t="shared" si="8"/>
        <v>1.31322</v>
      </c>
      <c r="F15" s="26">
        <f t="shared" si="8"/>
        <v>1.31322</v>
      </c>
      <c r="G15" s="26">
        <f t="shared" si="8"/>
        <v>1.31322</v>
      </c>
      <c r="H15" s="26">
        <f t="shared" si="8"/>
        <v>1.31322</v>
      </c>
      <c r="I15" s="26">
        <f t="shared" si="8"/>
        <v>1.31322</v>
      </c>
      <c r="J15" s="26">
        <f aca="true" t="shared" si="9" ref="J15:O15">J14*489.28/1000</f>
        <v>1.4678399999999998</v>
      </c>
      <c r="K15" s="26">
        <f t="shared" si="9"/>
        <v>1.4678399999999998</v>
      </c>
      <c r="L15" s="26">
        <f t="shared" si="9"/>
        <v>1.4678399999999998</v>
      </c>
      <c r="M15" s="26">
        <f t="shared" si="9"/>
        <v>1.4678399999999998</v>
      </c>
      <c r="N15" s="26">
        <f t="shared" si="9"/>
        <v>1.4678399999999998</v>
      </c>
      <c r="O15" s="26">
        <f t="shared" si="9"/>
        <v>1.4678399999999998</v>
      </c>
    </row>
    <row r="16" spans="1:15" ht="14.25">
      <c r="A16" s="53" t="s">
        <v>39</v>
      </c>
      <c r="B16" s="4" t="s">
        <v>49</v>
      </c>
      <c r="C16" s="27">
        <f>D16+E16+F16+G16+H16+I16+J16+K16+L16+M16+N16+O16</f>
        <v>18</v>
      </c>
      <c r="D16" s="26">
        <v>1.5</v>
      </c>
      <c r="E16" s="26">
        <v>1.5</v>
      </c>
      <c r="F16" s="26">
        <v>1.5</v>
      </c>
      <c r="G16" s="26">
        <v>1.5</v>
      </c>
      <c r="H16" s="26">
        <v>1.5</v>
      </c>
      <c r="I16" s="26">
        <v>1.5</v>
      </c>
      <c r="J16" s="26">
        <v>1.5</v>
      </c>
      <c r="K16" s="26">
        <v>1.5</v>
      </c>
      <c r="L16" s="26">
        <v>1.5</v>
      </c>
      <c r="M16" s="26">
        <v>1.5</v>
      </c>
      <c r="N16" s="26">
        <v>1.5</v>
      </c>
      <c r="O16" s="26">
        <v>1.5</v>
      </c>
    </row>
    <row r="17" spans="1:15" ht="14.25">
      <c r="A17" s="54"/>
      <c r="B17" s="4" t="s">
        <v>3</v>
      </c>
      <c r="C17" s="24">
        <f>SUM(D17:O17)</f>
        <v>8.343179999999998</v>
      </c>
      <c r="D17" s="26">
        <f aca="true" t="shared" si="10" ref="D17:I17">D16*437.74/1000</f>
        <v>0.65661</v>
      </c>
      <c r="E17" s="26">
        <f t="shared" si="10"/>
        <v>0.65661</v>
      </c>
      <c r="F17" s="26">
        <f t="shared" si="10"/>
        <v>0.65661</v>
      </c>
      <c r="G17" s="26">
        <f t="shared" si="10"/>
        <v>0.65661</v>
      </c>
      <c r="H17" s="26">
        <f t="shared" si="10"/>
        <v>0.65661</v>
      </c>
      <c r="I17" s="26">
        <f t="shared" si="10"/>
        <v>0.65661</v>
      </c>
      <c r="J17" s="26">
        <f aca="true" t="shared" si="11" ref="J17:O17">J16*489.28/1000</f>
        <v>0.7339199999999999</v>
      </c>
      <c r="K17" s="26">
        <f t="shared" si="11"/>
        <v>0.7339199999999999</v>
      </c>
      <c r="L17" s="26">
        <f t="shared" si="11"/>
        <v>0.7339199999999999</v>
      </c>
      <c r="M17" s="26">
        <f t="shared" si="11"/>
        <v>0.7339199999999999</v>
      </c>
      <c r="N17" s="26">
        <f t="shared" si="11"/>
        <v>0.7339199999999999</v>
      </c>
      <c r="O17" s="26">
        <f t="shared" si="11"/>
        <v>0.7339199999999999</v>
      </c>
    </row>
    <row r="18" spans="1:15" ht="14.25">
      <c r="A18" s="44" t="s">
        <v>18</v>
      </c>
      <c r="B18" s="4" t="s">
        <v>49</v>
      </c>
      <c r="C18" s="27">
        <f>D18+E18+F18+G18+H18+I18+J18+K18+L18+M18+N18+O18</f>
        <v>81</v>
      </c>
      <c r="D18" s="25">
        <v>6.75</v>
      </c>
      <c r="E18" s="25">
        <v>6.75</v>
      </c>
      <c r="F18" s="25">
        <v>6.75</v>
      </c>
      <c r="G18" s="25">
        <v>6.75</v>
      </c>
      <c r="H18" s="25">
        <v>6.75</v>
      </c>
      <c r="I18" s="25">
        <v>6.75</v>
      </c>
      <c r="J18" s="25">
        <v>6.75</v>
      </c>
      <c r="K18" s="25">
        <v>6.75</v>
      </c>
      <c r="L18" s="25">
        <v>6.75</v>
      </c>
      <c r="M18" s="25">
        <v>6.75</v>
      </c>
      <c r="N18" s="25">
        <v>6.75</v>
      </c>
      <c r="O18" s="25">
        <v>6.75</v>
      </c>
    </row>
    <row r="19" spans="1:15" ht="14.25">
      <c r="A19" s="45"/>
      <c r="B19" s="4" t="s">
        <v>3</v>
      </c>
      <c r="C19" s="24">
        <f>SUM(D19:O19)</f>
        <v>37.544309999999996</v>
      </c>
      <c r="D19" s="26">
        <f aca="true" t="shared" si="12" ref="D19:I19">D18*437.74/1000</f>
        <v>2.954745</v>
      </c>
      <c r="E19" s="26">
        <f t="shared" si="12"/>
        <v>2.954745</v>
      </c>
      <c r="F19" s="26">
        <f t="shared" si="12"/>
        <v>2.954745</v>
      </c>
      <c r="G19" s="26">
        <f t="shared" si="12"/>
        <v>2.954745</v>
      </c>
      <c r="H19" s="26">
        <f t="shared" si="12"/>
        <v>2.954745</v>
      </c>
      <c r="I19" s="26">
        <f t="shared" si="12"/>
        <v>2.954745</v>
      </c>
      <c r="J19" s="26">
        <f aca="true" t="shared" si="13" ref="J19:O19">J18*489.28/1000</f>
        <v>3.30264</v>
      </c>
      <c r="K19" s="26">
        <f t="shared" si="13"/>
        <v>3.30264</v>
      </c>
      <c r="L19" s="26">
        <f t="shared" si="13"/>
        <v>3.30264</v>
      </c>
      <c r="M19" s="26">
        <f t="shared" si="13"/>
        <v>3.30264</v>
      </c>
      <c r="N19" s="26">
        <f t="shared" si="13"/>
        <v>3.30264</v>
      </c>
      <c r="O19" s="26">
        <f t="shared" si="13"/>
        <v>3.30264</v>
      </c>
    </row>
    <row r="20" spans="1:15" ht="14.25">
      <c r="A20" s="44" t="s">
        <v>40</v>
      </c>
      <c r="B20" s="4" t="s">
        <v>49</v>
      </c>
      <c r="C20" s="27">
        <f>SUM(D20:O20)</f>
        <v>31.200000000000006</v>
      </c>
      <c r="D20" s="25">
        <v>2.6</v>
      </c>
      <c r="E20" s="25">
        <v>2.6</v>
      </c>
      <c r="F20" s="25">
        <v>2.6</v>
      </c>
      <c r="G20" s="25">
        <v>2.6</v>
      </c>
      <c r="H20" s="25">
        <v>2.6</v>
      </c>
      <c r="I20" s="25">
        <v>2.6</v>
      </c>
      <c r="J20" s="25">
        <v>2.6</v>
      </c>
      <c r="K20" s="25">
        <v>2.6</v>
      </c>
      <c r="L20" s="25">
        <v>2.6</v>
      </c>
      <c r="M20" s="25">
        <v>2.6</v>
      </c>
      <c r="N20" s="25">
        <v>2.6</v>
      </c>
      <c r="O20" s="25">
        <v>2.6</v>
      </c>
    </row>
    <row r="21" spans="1:15" ht="14.25">
      <c r="A21" s="45"/>
      <c r="B21" s="4" t="s">
        <v>3</v>
      </c>
      <c r="C21" s="24">
        <f>SUM(D21:O21)</f>
        <v>14.461512</v>
      </c>
      <c r="D21" s="26">
        <f aca="true" t="shared" si="14" ref="D21:I21">D20*437.74/1000</f>
        <v>1.138124</v>
      </c>
      <c r="E21" s="26">
        <f t="shared" si="14"/>
        <v>1.138124</v>
      </c>
      <c r="F21" s="26">
        <f t="shared" si="14"/>
        <v>1.138124</v>
      </c>
      <c r="G21" s="26">
        <f t="shared" si="14"/>
        <v>1.138124</v>
      </c>
      <c r="H21" s="26">
        <f t="shared" si="14"/>
        <v>1.138124</v>
      </c>
      <c r="I21" s="26">
        <f t="shared" si="14"/>
        <v>1.138124</v>
      </c>
      <c r="J21" s="26">
        <f aca="true" t="shared" si="15" ref="J21:O21">J20*489.28/1000</f>
        <v>1.272128</v>
      </c>
      <c r="K21" s="26">
        <f t="shared" si="15"/>
        <v>1.272128</v>
      </c>
      <c r="L21" s="26">
        <f t="shared" si="15"/>
        <v>1.272128</v>
      </c>
      <c r="M21" s="26">
        <f t="shared" si="15"/>
        <v>1.272128</v>
      </c>
      <c r="N21" s="26">
        <f t="shared" si="15"/>
        <v>1.272128</v>
      </c>
      <c r="O21" s="26">
        <f t="shared" si="15"/>
        <v>1.272128</v>
      </c>
    </row>
    <row r="22" spans="1:16" ht="14.25">
      <c r="A22" s="44" t="s">
        <v>41</v>
      </c>
      <c r="B22" s="4" t="s">
        <v>49</v>
      </c>
      <c r="C22" s="27">
        <f>D22+E22+F22+G22+H22+I22+J22+K22+L22+M22+N22+O22</f>
        <v>26.399999999999995</v>
      </c>
      <c r="D22" s="25">
        <v>2.2</v>
      </c>
      <c r="E22" s="25">
        <v>2.2</v>
      </c>
      <c r="F22" s="25">
        <v>2.2</v>
      </c>
      <c r="G22" s="25">
        <v>2.2</v>
      </c>
      <c r="H22" s="25">
        <v>2.2</v>
      </c>
      <c r="I22" s="25">
        <v>2.2</v>
      </c>
      <c r="J22" s="25">
        <v>2.2</v>
      </c>
      <c r="K22" s="25">
        <v>2.2</v>
      </c>
      <c r="L22" s="25">
        <v>2.2</v>
      </c>
      <c r="M22" s="25">
        <v>2.2</v>
      </c>
      <c r="N22" s="25">
        <v>2.2</v>
      </c>
      <c r="O22" s="25">
        <v>2.2</v>
      </c>
      <c r="P22" s="8"/>
    </row>
    <row r="23" spans="1:16" ht="14.25">
      <c r="A23" s="45"/>
      <c r="B23" s="4" t="s">
        <v>3</v>
      </c>
      <c r="C23" s="24">
        <f>SUM(D23:O23)</f>
        <v>12.236664000000001</v>
      </c>
      <c r="D23" s="26">
        <f aca="true" t="shared" si="16" ref="D23:I23">D22*437.74/1000</f>
        <v>0.9630280000000001</v>
      </c>
      <c r="E23" s="26">
        <f t="shared" si="16"/>
        <v>0.9630280000000001</v>
      </c>
      <c r="F23" s="26">
        <f t="shared" si="16"/>
        <v>0.9630280000000001</v>
      </c>
      <c r="G23" s="26">
        <f t="shared" si="16"/>
        <v>0.9630280000000001</v>
      </c>
      <c r="H23" s="26">
        <f t="shared" si="16"/>
        <v>0.9630280000000001</v>
      </c>
      <c r="I23" s="26">
        <f t="shared" si="16"/>
        <v>0.9630280000000001</v>
      </c>
      <c r="J23" s="26">
        <f aca="true" t="shared" si="17" ref="J23:O23">J22*489.28/1000</f>
        <v>1.076416</v>
      </c>
      <c r="K23" s="26">
        <f t="shared" si="17"/>
        <v>1.076416</v>
      </c>
      <c r="L23" s="26">
        <f t="shared" si="17"/>
        <v>1.076416</v>
      </c>
      <c r="M23" s="26">
        <f t="shared" si="17"/>
        <v>1.076416</v>
      </c>
      <c r="N23" s="26">
        <f t="shared" si="17"/>
        <v>1.076416</v>
      </c>
      <c r="O23" s="26">
        <f t="shared" si="17"/>
        <v>1.076416</v>
      </c>
      <c r="P23" s="8"/>
    </row>
    <row r="24" spans="1:15" ht="14.25">
      <c r="A24" s="44" t="s">
        <v>19</v>
      </c>
      <c r="B24" s="4" t="s">
        <v>49</v>
      </c>
      <c r="C24" s="27">
        <f>D24+E24+F24+G24+H24+I24+J24+K24+L24+M24+N24+O24</f>
        <v>211.19999999999996</v>
      </c>
      <c r="D24" s="25">
        <v>17.6</v>
      </c>
      <c r="E24" s="25">
        <v>17.6</v>
      </c>
      <c r="F24" s="25">
        <v>17.6</v>
      </c>
      <c r="G24" s="25">
        <v>17.6</v>
      </c>
      <c r="H24" s="25">
        <v>17.6</v>
      </c>
      <c r="I24" s="25">
        <v>17.6</v>
      </c>
      <c r="J24" s="25">
        <v>17.6</v>
      </c>
      <c r="K24" s="25">
        <v>17.6</v>
      </c>
      <c r="L24" s="25">
        <v>17.6</v>
      </c>
      <c r="M24" s="25">
        <v>17.6</v>
      </c>
      <c r="N24" s="25">
        <v>17.6</v>
      </c>
      <c r="O24" s="25">
        <v>17.6</v>
      </c>
    </row>
    <row r="25" spans="1:15" ht="13.5" customHeight="1">
      <c r="A25" s="45"/>
      <c r="B25" s="4" t="s">
        <v>3</v>
      </c>
      <c r="C25" s="24">
        <f>SUM(D25:O25)</f>
        <v>97.89331200000001</v>
      </c>
      <c r="D25" s="26">
        <f aca="true" t="shared" si="18" ref="D25:I25">D24*437.74/1000</f>
        <v>7.704224000000001</v>
      </c>
      <c r="E25" s="26">
        <f t="shared" si="18"/>
        <v>7.704224000000001</v>
      </c>
      <c r="F25" s="26">
        <f t="shared" si="18"/>
        <v>7.704224000000001</v>
      </c>
      <c r="G25" s="26">
        <f t="shared" si="18"/>
        <v>7.704224000000001</v>
      </c>
      <c r="H25" s="26">
        <f t="shared" si="18"/>
        <v>7.704224000000001</v>
      </c>
      <c r="I25" s="26">
        <f t="shared" si="18"/>
        <v>7.704224000000001</v>
      </c>
      <c r="J25" s="26">
        <f aca="true" t="shared" si="19" ref="J25:O25">J24*489.28/1000</f>
        <v>8.611328</v>
      </c>
      <c r="K25" s="26">
        <f t="shared" si="19"/>
        <v>8.611328</v>
      </c>
      <c r="L25" s="26">
        <f t="shared" si="19"/>
        <v>8.611328</v>
      </c>
      <c r="M25" s="26">
        <f t="shared" si="19"/>
        <v>8.611328</v>
      </c>
      <c r="N25" s="26">
        <f t="shared" si="19"/>
        <v>8.611328</v>
      </c>
      <c r="O25" s="26">
        <f t="shared" si="19"/>
        <v>8.611328</v>
      </c>
    </row>
    <row r="26" spans="1:15" ht="14.25">
      <c r="A26" s="44" t="s">
        <v>42</v>
      </c>
      <c r="B26" s="4" t="s">
        <v>49</v>
      </c>
      <c r="C26" s="27">
        <f>D26+E26+F26+G26+H26+I26+J26+K26+L26+M26+N26+O26</f>
        <v>9</v>
      </c>
      <c r="D26" s="25">
        <v>0.75</v>
      </c>
      <c r="E26" s="25">
        <v>0.75</v>
      </c>
      <c r="F26" s="25">
        <v>0.75</v>
      </c>
      <c r="G26" s="25">
        <v>0.75</v>
      </c>
      <c r="H26" s="25">
        <v>0.75</v>
      </c>
      <c r="I26" s="25">
        <v>0.75</v>
      </c>
      <c r="J26" s="25">
        <v>0.75</v>
      </c>
      <c r="K26" s="25">
        <v>0.75</v>
      </c>
      <c r="L26" s="25">
        <v>0.75</v>
      </c>
      <c r="M26" s="25">
        <v>0.75</v>
      </c>
      <c r="N26" s="25">
        <v>0.75</v>
      </c>
      <c r="O26" s="25">
        <v>0.75</v>
      </c>
    </row>
    <row r="27" spans="1:15" ht="14.25">
      <c r="A27" s="45"/>
      <c r="B27" s="4" t="s">
        <v>3</v>
      </c>
      <c r="C27" s="24">
        <f>SUM(D27:O27)</f>
        <v>4.171589999999999</v>
      </c>
      <c r="D27" s="26">
        <f aca="true" t="shared" si="20" ref="D27:I27">D26*437.74/1000</f>
        <v>0.328305</v>
      </c>
      <c r="E27" s="26">
        <f t="shared" si="20"/>
        <v>0.328305</v>
      </c>
      <c r="F27" s="26">
        <f t="shared" si="20"/>
        <v>0.328305</v>
      </c>
      <c r="G27" s="26">
        <f t="shared" si="20"/>
        <v>0.328305</v>
      </c>
      <c r="H27" s="26">
        <f t="shared" si="20"/>
        <v>0.328305</v>
      </c>
      <c r="I27" s="26">
        <f t="shared" si="20"/>
        <v>0.328305</v>
      </c>
      <c r="J27" s="26">
        <f aca="true" t="shared" si="21" ref="J27:O27">J26*489.28/1000</f>
        <v>0.36695999999999995</v>
      </c>
      <c r="K27" s="26">
        <f t="shared" si="21"/>
        <v>0.36695999999999995</v>
      </c>
      <c r="L27" s="26">
        <f t="shared" si="21"/>
        <v>0.36695999999999995</v>
      </c>
      <c r="M27" s="26">
        <f t="shared" si="21"/>
        <v>0.36695999999999995</v>
      </c>
      <c r="N27" s="26">
        <f t="shared" si="21"/>
        <v>0.36695999999999995</v>
      </c>
      <c r="O27" s="26">
        <f t="shared" si="21"/>
        <v>0.36695999999999995</v>
      </c>
    </row>
    <row r="28" spans="1:15" ht="13.5" customHeight="1">
      <c r="A28" s="51" t="s">
        <v>43</v>
      </c>
      <c r="B28" s="4" t="s">
        <v>49</v>
      </c>
      <c r="C28" s="27">
        <f>D28+E28+F28+G28+H28+I28+J28+K28+L28+M28+N28+O28</f>
        <v>9</v>
      </c>
      <c r="D28" s="25">
        <v>0.75</v>
      </c>
      <c r="E28" s="25">
        <v>0.75</v>
      </c>
      <c r="F28" s="25">
        <v>0.75</v>
      </c>
      <c r="G28" s="25">
        <v>0.75</v>
      </c>
      <c r="H28" s="25">
        <v>0.75</v>
      </c>
      <c r="I28" s="25">
        <v>0.75</v>
      </c>
      <c r="J28" s="25">
        <v>0.75</v>
      </c>
      <c r="K28" s="25">
        <v>0.75</v>
      </c>
      <c r="L28" s="25">
        <v>0.75</v>
      </c>
      <c r="M28" s="25">
        <v>0.75</v>
      </c>
      <c r="N28" s="25">
        <v>0.75</v>
      </c>
      <c r="O28" s="25">
        <v>0.75</v>
      </c>
    </row>
    <row r="29" spans="1:15" ht="13.5" customHeight="1">
      <c r="A29" s="52"/>
      <c r="B29" s="4" t="s">
        <v>3</v>
      </c>
      <c r="C29" s="24">
        <f>SUM(D29:O29)</f>
        <v>4.171589999999999</v>
      </c>
      <c r="D29" s="26">
        <f aca="true" t="shared" si="22" ref="D29:I29">D28*437.74/1000</f>
        <v>0.328305</v>
      </c>
      <c r="E29" s="26">
        <f t="shared" si="22"/>
        <v>0.328305</v>
      </c>
      <c r="F29" s="26">
        <f t="shared" si="22"/>
        <v>0.328305</v>
      </c>
      <c r="G29" s="26">
        <f t="shared" si="22"/>
        <v>0.328305</v>
      </c>
      <c r="H29" s="26">
        <f t="shared" si="22"/>
        <v>0.328305</v>
      </c>
      <c r="I29" s="26">
        <f t="shared" si="22"/>
        <v>0.328305</v>
      </c>
      <c r="J29" s="26">
        <f aca="true" t="shared" si="23" ref="J29:O29">J28*489.28/1000</f>
        <v>0.36695999999999995</v>
      </c>
      <c r="K29" s="26">
        <f t="shared" si="23"/>
        <v>0.36695999999999995</v>
      </c>
      <c r="L29" s="26">
        <f t="shared" si="23"/>
        <v>0.36695999999999995</v>
      </c>
      <c r="M29" s="26">
        <f t="shared" si="23"/>
        <v>0.36695999999999995</v>
      </c>
      <c r="N29" s="26">
        <f t="shared" si="23"/>
        <v>0.36695999999999995</v>
      </c>
      <c r="O29" s="26">
        <f t="shared" si="23"/>
        <v>0.36695999999999995</v>
      </c>
    </row>
    <row r="30" spans="1:15" ht="14.25">
      <c r="A30" s="44" t="s">
        <v>44</v>
      </c>
      <c r="B30" s="4" t="s">
        <v>49</v>
      </c>
      <c r="C30" s="27">
        <f>D30+E30+F30+G30+H30+I30+J30+K30+L30+M30+N30+O30</f>
        <v>26.399999999999995</v>
      </c>
      <c r="D30" s="25">
        <v>2.2</v>
      </c>
      <c r="E30" s="25">
        <v>2.2</v>
      </c>
      <c r="F30" s="25">
        <v>2.2</v>
      </c>
      <c r="G30" s="25">
        <v>2.2</v>
      </c>
      <c r="H30" s="25">
        <v>2.2</v>
      </c>
      <c r="I30" s="25">
        <v>2.2</v>
      </c>
      <c r="J30" s="25">
        <v>2.2</v>
      </c>
      <c r="K30" s="25">
        <v>2.2</v>
      </c>
      <c r="L30" s="25">
        <v>2.2</v>
      </c>
      <c r="M30" s="25">
        <v>2.2</v>
      </c>
      <c r="N30" s="25">
        <v>2.2</v>
      </c>
      <c r="O30" s="25">
        <v>2.2</v>
      </c>
    </row>
    <row r="31" spans="1:15" ht="14.25">
      <c r="A31" s="45"/>
      <c r="B31" s="4" t="s">
        <v>3</v>
      </c>
      <c r="C31" s="24">
        <f>SUM(D31:O31)</f>
        <v>12.236664000000001</v>
      </c>
      <c r="D31" s="26">
        <f aca="true" t="shared" si="24" ref="D31:I31">D30*437.74/1000</f>
        <v>0.9630280000000001</v>
      </c>
      <c r="E31" s="26">
        <f t="shared" si="24"/>
        <v>0.9630280000000001</v>
      </c>
      <c r="F31" s="26">
        <f t="shared" si="24"/>
        <v>0.9630280000000001</v>
      </c>
      <c r="G31" s="26">
        <f t="shared" si="24"/>
        <v>0.9630280000000001</v>
      </c>
      <c r="H31" s="26">
        <f t="shared" si="24"/>
        <v>0.9630280000000001</v>
      </c>
      <c r="I31" s="26">
        <f t="shared" si="24"/>
        <v>0.9630280000000001</v>
      </c>
      <c r="J31" s="26">
        <f aca="true" t="shared" si="25" ref="J31:O31">J30*489.28/1000</f>
        <v>1.076416</v>
      </c>
      <c r="K31" s="26">
        <f t="shared" si="25"/>
        <v>1.076416</v>
      </c>
      <c r="L31" s="26">
        <f t="shared" si="25"/>
        <v>1.076416</v>
      </c>
      <c r="M31" s="26">
        <f t="shared" si="25"/>
        <v>1.076416</v>
      </c>
      <c r="N31" s="26">
        <f t="shared" si="25"/>
        <v>1.076416</v>
      </c>
      <c r="O31" s="26">
        <f t="shared" si="25"/>
        <v>1.076416</v>
      </c>
    </row>
    <row r="32" spans="1:15" ht="14.25">
      <c r="A32" s="44" t="s">
        <v>45</v>
      </c>
      <c r="B32" s="4" t="s">
        <v>49</v>
      </c>
      <c r="C32" s="27">
        <f>D32+E32+F32+G32+H32+I32+J32+K32+L32+M32+N32+O32</f>
        <v>63.59999999999999</v>
      </c>
      <c r="D32" s="25">
        <v>5.3</v>
      </c>
      <c r="E32" s="25">
        <v>5.3</v>
      </c>
      <c r="F32" s="25">
        <v>5.3</v>
      </c>
      <c r="G32" s="25">
        <v>5.3</v>
      </c>
      <c r="H32" s="25">
        <v>5.3</v>
      </c>
      <c r="I32" s="25">
        <v>5.3</v>
      </c>
      <c r="J32" s="25">
        <v>5.3</v>
      </c>
      <c r="K32" s="25">
        <v>5.3</v>
      </c>
      <c r="L32" s="25">
        <v>5.3</v>
      </c>
      <c r="M32" s="25">
        <v>5.3</v>
      </c>
      <c r="N32" s="25">
        <v>5.3</v>
      </c>
      <c r="O32" s="25">
        <v>5.3</v>
      </c>
    </row>
    <row r="33" spans="1:15" ht="14.25">
      <c r="A33" s="45"/>
      <c r="B33" s="4" t="s">
        <v>3</v>
      </c>
      <c r="C33" s="24">
        <f>SUM(D33:O33)</f>
        <v>29.479236000000004</v>
      </c>
      <c r="D33" s="26">
        <f aca="true" t="shared" si="26" ref="D33:I33">D32*437.74/1000</f>
        <v>2.320022</v>
      </c>
      <c r="E33" s="26">
        <f t="shared" si="26"/>
        <v>2.320022</v>
      </c>
      <c r="F33" s="26">
        <f t="shared" si="26"/>
        <v>2.320022</v>
      </c>
      <c r="G33" s="26">
        <f t="shared" si="26"/>
        <v>2.320022</v>
      </c>
      <c r="H33" s="26">
        <f t="shared" si="26"/>
        <v>2.320022</v>
      </c>
      <c r="I33" s="26">
        <f t="shared" si="26"/>
        <v>2.320022</v>
      </c>
      <c r="J33" s="26">
        <f aca="true" t="shared" si="27" ref="J33:O33">J32*489.28/1000</f>
        <v>2.593184</v>
      </c>
      <c r="K33" s="26">
        <f t="shared" si="27"/>
        <v>2.593184</v>
      </c>
      <c r="L33" s="26">
        <f t="shared" si="27"/>
        <v>2.593184</v>
      </c>
      <c r="M33" s="26">
        <f t="shared" si="27"/>
        <v>2.593184</v>
      </c>
      <c r="N33" s="26">
        <f t="shared" si="27"/>
        <v>2.593184</v>
      </c>
      <c r="O33" s="26">
        <f t="shared" si="27"/>
        <v>2.593184</v>
      </c>
    </row>
    <row r="34" spans="1:15" ht="14.25">
      <c r="A34" s="44" t="s">
        <v>20</v>
      </c>
      <c r="B34" s="4" t="s">
        <v>49</v>
      </c>
      <c r="C34" s="27">
        <f>D34+E34+F34+G34+H34+I34+J34+K34+L34+M34+N34+O34</f>
        <v>72</v>
      </c>
      <c r="D34" s="25">
        <v>6</v>
      </c>
      <c r="E34" s="25">
        <v>6</v>
      </c>
      <c r="F34" s="25">
        <v>6</v>
      </c>
      <c r="G34" s="25">
        <v>6</v>
      </c>
      <c r="H34" s="25">
        <v>6</v>
      </c>
      <c r="I34" s="25">
        <v>6</v>
      </c>
      <c r="J34" s="25">
        <v>6</v>
      </c>
      <c r="K34" s="25">
        <v>6</v>
      </c>
      <c r="L34" s="25">
        <v>6</v>
      </c>
      <c r="M34" s="25">
        <v>6</v>
      </c>
      <c r="N34" s="25">
        <v>6</v>
      </c>
      <c r="O34" s="25">
        <v>6</v>
      </c>
    </row>
    <row r="35" spans="1:15" ht="14.25">
      <c r="A35" s="45"/>
      <c r="B35" s="4" t="s">
        <v>3</v>
      </c>
      <c r="C35" s="24">
        <f>SUM(D35:O35)</f>
        <v>33.372719999999994</v>
      </c>
      <c r="D35" s="26">
        <f aca="true" t="shared" si="28" ref="D35:I35">D34*437.74/1000</f>
        <v>2.62644</v>
      </c>
      <c r="E35" s="26">
        <f t="shared" si="28"/>
        <v>2.62644</v>
      </c>
      <c r="F35" s="26">
        <f t="shared" si="28"/>
        <v>2.62644</v>
      </c>
      <c r="G35" s="26">
        <f t="shared" si="28"/>
        <v>2.62644</v>
      </c>
      <c r="H35" s="26">
        <f t="shared" si="28"/>
        <v>2.62644</v>
      </c>
      <c r="I35" s="26">
        <f t="shared" si="28"/>
        <v>2.62644</v>
      </c>
      <c r="J35" s="26">
        <f aca="true" t="shared" si="29" ref="J35:O35">J34*489.28/1000</f>
        <v>2.9356799999999996</v>
      </c>
      <c r="K35" s="26">
        <f t="shared" si="29"/>
        <v>2.9356799999999996</v>
      </c>
      <c r="L35" s="26">
        <f t="shared" si="29"/>
        <v>2.9356799999999996</v>
      </c>
      <c r="M35" s="26">
        <f t="shared" si="29"/>
        <v>2.9356799999999996</v>
      </c>
      <c r="N35" s="26">
        <f t="shared" si="29"/>
        <v>2.9356799999999996</v>
      </c>
      <c r="O35" s="26">
        <f t="shared" si="29"/>
        <v>2.9356799999999996</v>
      </c>
    </row>
    <row r="36" spans="1:15" ht="14.25">
      <c r="A36" s="44" t="s">
        <v>21</v>
      </c>
      <c r="B36" s="4" t="s">
        <v>49</v>
      </c>
      <c r="C36" s="24">
        <f>D36+E36+F36+G36+H36+I36+J36+K36+L36+M36+N36+O36</f>
        <v>26.399999999999995</v>
      </c>
      <c r="D36" s="25">
        <v>2.2</v>
      </c>
      <c r="E36" s="25">
        <v>2.2</v>
      </c>
      <c r="F36" s="25">
        <v>2.2</v>
      </c>
      <c r="G36" s="25">
        <v>2.2</v>
      </c>
      <c r="H36" s="25">
        <v>2.2</v>
      </c>
      <c r="I36" s="25">
        <v>2.2</v>
      </c>
      <c r="J36" s="25">
        <v>2.2</v>
      </c>
      <c r="K36" s="25">
        <v>2.2</v>
      </c>
      <c r="L36" s="25">
        <v>2.2</v>
      </c>
      <c r="M36" s="25">
        <v>2.2</v>
      </c>
      <c r="N36" s="25">
        <v>2.2</v>
      </c>
      <c r="O36" s="25">
        <v>2.2</v>
      </c>
    </row>
    <row r="37" spans="1:15" ht="14.25">
      <c r="A37" s="45"/>
      <c r="B37" s="4" t="s">
        <v>3</v>
      </c>
      <c r="C37" s="24">
        <f>SUM(D37:O37)</f>
        <v>12.236664000000001</v>
      </c>
      <c r="D37" s="26">
        <f aca="true" t="shared" si="30" ref="D37:I37">D36*437.74/1000</f>
        <v>0.9630280000000001</v>
      </c>
      <c r="E37" s="26">
        <f t="shared" si="30"/>
        <v>0.9630280000000001</v>
      </c>
      <c r="F37" s="26">
        <f t="shared" si="30"/>
        <v>0.9630280000000001</v>
      </c>
      <c r="G37" s="26">
        <f t="shared" si="30"/>
        <v>0.9630280000000001</v>
      </c>
      <c r="H37" s="26">
        <f t="shared" si="30"/>
        <v>0.9630280000000001</v>
      </c>
      <c r="I37" s="26">
        <f t="shared" si="30"/>
        <v>0.9630280000000001</v>
      </c>
      <c r="J37" s="26">
        <f aca="true" t="shared" si="31" ref="J37:O37">J36*489.28/1000</f>
        <v>1.076416</v>
      </c>
      <c r="K37" s="26">
        <f t="shared" si="31"/>
        <v>1.076416</v>
      </c>
      <c r="L37" s="26">
        <f t="shared" si="31"/>
        <v>1.076416</v>
      </c>
      <c r="M37" s="26">
        <f t="shared" si="31"/>
        <v>1.076416</v>
      </c>
      <c r="N37" s="26">
        <f t="shared" si="31"/>
        <v>1.076416</v>
      </c>
      <c r="O37" s="26">
        <f t="shared" si="31"/>
        <v>1.076416</v>
      </c>
    </row>
    <row r="38" spans="1:15" ht="14.25">
      <c r="A38" s="44" t="s">
        <v>46</v>
      </c>
      <c r="B38" s="4" t="s">
        <v>49</v>
      </c>
      <c r="C38" s="24">
        <f>D38+E38+F38+G38+H38+I38+J38+K38+L38+M38+N38+O38</f>
        <v>9</v>
      </c>
      <c r="D38" s="25">
        <v>0.75</v>
      </c>
      <c r="E38" s="25">
        <v>0.75</v>
      </c>
      <c r="F38" s="25">
        <v>0.75</v>
      </c>
      <c r="G38" s="25">
        <v>0.75</v>
      </c>
      <c r="H38" s="25">
        <v>0.75</v>
      </c>
      <c r="I38" s="25">
        <v>0.75</v>
      </c>
      <c r="J38" s="25">
        <v>0.75</v>
      </c>
      <c r="K38" s="25">
        <v>0.75</v>
      </c>
      <c r="L38" s="25">
        <v>0.75</v>
      </c>
      <c r="M38" s="25">
        <v>0.75</v>
      </c>
      <c r="N38" s="25">
        <v>0.75</v>
      </c>
      <c r="O38" s="25">
        <v>0.75</v>
      </c>
    </row>
    <row r="39" spans="1:15" ht="14.25">
      <c r="A39" s="45"/>
      <c r="B39" s="4" t="s">
        <v>3</v>
      </c>
      <c r="C39" s="24">
        <f>SUM(D39:O39)</f>
        <v>4.171589999999999</v>
      </c>
      <c r="D39" s="26">
        <f aca="true" t="shared" si="32" ref="D39:I39">D38*437.74/1000</f>
        <v>0.328305</v>
      </c>
      <c r="E39" s="26">
        <f t="shared" si="32"/>
        <v>0.328305</v>
      </c>
      <c r="F39" s="26">
        <f t="shared" si="32"/>
        <v>0.328305</v>
      </c>
      <c r="G39" s="26">
        <f t="shared" si="32"/>
        <v>0.328305</v>
      </c>
      <c r="H39" s="26">
        <f t="shared" si="32"/>
        <v>0.328305</v>
      </c>
      <c r="I39" s="26">
        <f t="shared" si="32"/>
        <v>0.328305</v>
      </c>
      <c r="J39" s="26">
        <f aca="true" t="shared" si="33" ref="J39:O39">J38*489.28/1000</f>
        <v>0.36695999999999995</v>
      </c>
      <c r="K39" s="26">
        <f t="shared" si="33"/>
        <v>0.36695999999999995</v>
      </c>
      <c r="L39" s="26">
        <f t="shared" si="33"/>
        <v>0.36695999999999995</v>
      </c>
      <c r="M39" s="26">
        <f t="shared" si="33"/>
        <v>0.36695999999999995</v>
      </c>
      <c r="N39" s="26">
        <f t="shared" si="33"/>
        <v>0.36695999999999995</v>
      </c>
      <c r="O39" s="26">
        <f t="shared" si="33"/>
        <v>0.36695999999999995</v>
      </c>
    </row>
    <row r="40" spans="1:16" ht="14.25" hidden="1">
      <c r="A40" s="44" t="s">
        <v>9</v>
      </c>
      <c r="B40" s="4" t="s">
        <v>49</v>
      </c>
      <c r="C40" s="24">
        <f>D40+E40+F40+G40+H40+I40+J40+K40+L40+M40+N40+O40</f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1"/>
    </row>
    <row r="41" spans="1:15" ht="14.25" hidden="1">
      <c r="A41" s="45"/>
      <c r="B41" s="4" t="s">
        <v>3</v>
      </c>
      <c r="C41" s="24">
        <f>SUM(D41:O41)</f>
        <v>0</v>
      </c>
      <c r="D41" s="26">
        <f aca="true" t="shared" si="34" ref="D41:O41">D40*911.94/1000</f>
        <v>0</v>
      </c>
      <c r="E41" s="26">
        <f t="shared" si="34"/>
        <v>0</v>
      </c>
      <c r="F41" s="26">
        <f t="shared" si="34"/>
        <v>0</v>
      </c>
      <c r="G41" s="26">
        <f t="shared" si="34"/>
        <v>0</v>
      </c>
      <c r="H41" s="26">
        <f t="shared" si="34"/>
        <v>0</v>
      </c>
      <c r="I41" s="26">
        <f t="shared" si="34"/>
        <v>0</v>
      </c>
      <c r="J41" s="26">
        <f t="shared" si="34"/>
        <v>0</v>
      </c>
      <c r="K41" s="26">
        <f t="shared" si="34"/>
        <v>0</v>
      </c>
      <c r="L41" s="26">
        <f t="shared" si="34"/>
        <v>0</v>
      </c>
      <c r="M41" s="26">
        <f t="shared" si="34"/>
        <v>0</v>
      </c>
      <c r="N41" s="26">
        <f t="shared" si="34"/>
        <v>0</v>
      </c>
      <c r="O41" s="26">
        <f t="shared" si="34"/>
        <v>0</v>
      </c>
    </row>
    <row r="42" spans="1:15" ht="14.25">
      <c r="A42" s="44" t="s">
        <v>22</v>
      </c>
      <c r="B42" s="4" t="s">
        <v>49</v>
      </c>
      <c r="C42" s="24">
        <f>D42+E42+F42+G42+H42+I42+J42+K42+L42+M42+N42+O42</f>
        <v>13.199999999999998</v>
      </c>
      <c r="D42" s="25">
        <v>1.1</v>
      </c>
      <c r="E42" s="25">
        <v>1.1</v>
      </c>
      <c r="F42" s="25">
        <v>1.1</v>
      </c>
      <c r="G42" s="25">
        <v>1.1</v>
      </c>
      <c r="H42" s="25">
        <v>1.1</v>
      </c>
      <c r="I42" s="25">
        <v>1.1</v>
      </c>
      <c r="J42" s="25">
        <v>1.1</v>
      </c>
      <c r="K42" s="25">
        <v>1.1</v>
      </c>
      <c r="L42" s="25">
        <v>1.1</v>
      </c>
      <c r="M42" s="25">
        <v>1.1</v>
      </c>
      <c r="N42" s="25">
        <v>1.1</v>
      </c>
      <c r="O42" s="25">
        <v>1.1</v>
      </c>
    </row>
    <row r="43" spans="1:15" ht="14.25">
      <c r="A43" s="45"/>
      <c r="B43" s="4" t="s">
        <v>3</v>
      </c>
      <c r="C43" s="24">
        <f>SUM(D43:O43)</f>
        <v>6.1183320000000005</v>
      </c>
      <c r="D43" s="26">
        <f aca="true" t="shared" si="35" ref="D43:I43">D42*437.74/1000</f>
        <v>0.48151400000000005</v>
      </c>
      <c r="E43" s="26">
        <f t="shared" si="35"/>
        <v>0.48151400000000005</v>
      </c>
      <c r="F43" s="26">
        <f t="shared" si="35"/>
        <v>0.48151400000000005</v>
      </c>
      <c r="G43" s="26">
        <f t="shared" si="35"/>
        <v>0.48151400000000005</v>
      </c>
      <c r="H43" s="26">
        <f t="shared" si="35"/>
        <v>0.48151400000000005</v>
      </c>
      <c r="I43" s="26">
        <f t="shared" si="35"/>
        <v>0.48151400000000005</v>
      </c>
      <c r="J43" s="26">
        <f aca="true" t="shared" si="36" ref="J43:O43">J42*489.28/1000</f>
        <v>0.538208</v>
      </c>
      <c r="K43" s="26">
        <f t="shared" si="36"/>
        <v>0.538208</v>
      </c>
      <c r="L43" s="26">
        <f t="shared" si="36"/>
        <v>0.538208</v>
      </c>
      <c r="M43" s="26">
        <f t="shared" si="36"/>
        <v>0.538208</v>
      </c>
      <c r="N43" s="26">
        <f t="shared" si="36"/>
        <v>0.538208</v>
      </c>
      <c r="O43" s="26">
        <f t="shared" si="36"/>
        <v>0.538208</v>
      </c>
    </row>
    <row r="44" spans="1:15" s="9" customFormat="1" ht="15">
      <c r="A44" s="46" t="s">
        <v>6</v>
      </c>
      <c r="B44" s="4" t="s">
        <v>49</v>
      </c>
      <c r="C44" s="24">
        <f>SUM(C14,C16,C18,C20,C22,C24,C26,C28,C30,C32,C34,C36,C38,C40,C42)</f>
        <v>632.4</v>
      </c>
      <c r="D44" s="24">
        <f>SUM(D14,D16,D18,D20,D22,D24,D26,D28,D30,D32,D34,D36,D38,D40,D42)</f>
        <v>52.70000000000001</v>
      </c>
      <c r="E44" s="24">
        <f aca="true" t="shared" si="37" ref="E44:O44">SUM(E14,E16,E18,E20,E22,E24,E26,E28,E30,E32,E34,E36,E38,E40,E42)</f>
        <v>52.70000000000001</v>
      </c>
      <c r="F44" s="24">
        <f t="shared" si="37"/>
        <v>52.70000000000001</v>
      </c>
      <c r="G44" s="24">
        <f t="shared" si="37"/>
        <v>52.70000000000001</v>
      </c>
      <c r="H44" s="24">
        <f t="shared" si="37"/>
        <v>52.70000000000001</v>
      </c>
      <c r="I44" s="24">
        <f t="shared" si="37"/>
        <v>52.70000000000001</v>
      </c>
      <c r="J44" s="24">
        <f t="shared" si="37"/>
        <v>52.70000000000001</v>
      </c>
      <c r="K44" s="24">
        <f t="shared" si="37"/>
        <v>52.70000000000001</v>
      </c>
      <c r="L44" s="24">
        <f t="shared" si="37"/>
        <v>52.70000000000001</v>
      </c>
      <c r="M44" s="24">
        <f t="shared" si="37"/>
        <v>52.70000000000001</v>
      </c>
      <c r="N44" s="24">
        <f t="shared" si="37"/>
        <v>52.70000000000001</v>
      </c>
      <c r="O44" s="24">
        <f t="shared" si="37"/>
        <v>52.70000000000001</v>
      </c>
    </row>
    <row r="45" spans="1:15" s="9" customFormat="1" ht="15">
      <c r="A45" s="47"/>
      <c r="B45" s="15" t="s">
        <v>3</v>
      </c>
      <c r="C45" s="24">
        <f>SUM(D45:O45)</f>
        <v>293.12372400000004</v>
      </c>
      <c r="D45" s="29">
        <f aca="true" t="shared" si="38" ref="D45:I45">D44*437.74/1000</f>
        <v>23.068898000000004</v>
      </c>
      <c r="E45" s="29">
        <f t="shared" si="38"/>
        <v>23.068898000000004</v>
      </c>
      <c r="F45" s="29">
        <f t="shared" si="38"/>
        <v>23.068898000000004</v>
      </c>
      <c r="G45" s="29">
        <f t="shared" si="38"/>
        <v>23.068898000000004</v>
      </c>
      <c r="H45" s="29">
        <f t="shared" si="38"/>
        <v>23.068898000000004</v>
      </c>
      <c r="I45" s="29">
        <f t="shared" si="38"/>
        <v>23.068898000000004</v>
      </c>
      <c r="J45" s="29">
        <f aca="true" t="shared" si="39" ref="J45:O45">J44*489.28/1000</f>
        <v>25.785056000000004</v>
      </c>
      <c r="K45" s="29">
        <f t="shared" si="39"/>
        <v>25.785056000000004</v>
      </c>
      <c r="L45" s="29">
        <f t="shared" si="39"/>
        <v>25.785056000000004</v>
      </c>
      <c r="M45" s="29">
        <f t="shared" si="39"/>
        <v>25.785056000000004</v>
      </c>
      <c r="N45" s="29">
        <f t="shared" si="39"/>
        <v>25.785056000000004</v>
      </c>
      <c r="O45" s="29">
        <f t="shared" si="39"/>
        <v>25.785056000000004</v>
      </c>
    </row>
    <row r="46" spans="1:15" ht="14.25">
      <c r="A46" s="44" t="s">
        <v>23</v>
      </c>
      <c r="B46" s="4" t="s">
        <v>49</v>
      </c>
      <c r="C46" s="24">
        <f>D46+E46+F46+G46+H46+I46+J46+K46+L46+M46+N46+O46</f>
        <v>70.2</v>
      </c>
      <c r="D46" s="25">
        <v>5.85</v>
      </c>
      <c r="E46" s="25">
        <v>5.85</v>
      </c>
      <c r="F46" s="25">
        <v>5.85</v>
      </c>
      <c r="G46" s="25">
        <v>5.85</v>
      </c>
      <c r="H46" s="25">
        <v>5.85</v>
      </c>
      <c r="I46" s="25">
        <v>5.85</v>
      </c>
      <c r="J46" s="25">
        <v>5.85</v>
      </c>
      <c r="K46" s="25">
        <v>5.85</v>
      </c>
      <c r="L46" s="25">
        <v>5.85</v>
      </c>
      <c r="M46" s="25">
        <v>5.85</v>
      </c>
      <c r="N46" s="25">
        <v>5.85</v>
      </c>
      <c r="O46" s="25">
        <v>5.85</v>
      </c>
    </row>
    <row r="47" spans="1:15" ht="14.25">
      <c r="A47" s="45"/>
      <c r="B47" s="4" t="s">
        <v>3</v>
      </c>
      <c r="C47" s="24">
        <f>SUM(D47:O47)</f>
        <v>32.538402</v>
      </c>
      <c r="D47" s="26">
        <f aca="true" t="shared" si="40" ref="D47:I47">D46*437.74/1000</f>
        <v>2.560779</v>
      </c>
      <c r="E47" s="26">
        <f t="shared" si="40"/>
        <v>2.560779</v>
      </c>
      <c r="F47" s="26">
        <f t="shared" si="40"/>
        <v>2.560779</v>
      </c>
      <c r="G47" s="26">
        <f t="shared" si="40"/>
        <v>2.560779</v>
      </c>
      <c r="H47" s="26">
        <f t="shared" si="40"/>
        <v>2.560779</v>
      </c>
      <c r="I47" s="26">
        <f t="shared" si="40"/>
        <v>2.560779</v>
      </c>
      <c r="J47" s="26">
        <f aca="true" t="shared" si="41" ref="J47:O47">J46*489.28/1000</f>
        <v>2.8622879999999995</v>
      </c>
      <c r="K47" s="26">
        <f t="shared" si="41"/>
        <v>2.8622879999999995</v>
      </c>
      <c r="L47" s="26">
        <f t="shared" si="41"/>
        <v>2.8622879999999995</v>
      </c>
      <c r="M47" s="26">
        <f t="shared" si="41"/>
        <v>2.8622879999999995</v>
      </c>
      <c r="N47" s="26">
        <f t="shared" si="41"/>
        <v>2.8622879999999995</v>
      </c>
      <c r="O47" s="26">
        <f t="shared" si="41"/>
        <v>2.8622879999999995</v>
      </c>
    </row>
    <row r="48" spans="1:15" ht="14.25">
      <c r="A48" s="37" t="s">
        <v>25</v>
      </c>
      <c r="B48" s="4" t="s">
        <v>49</v>
      </c>
      <c r="C48" s="24">
        <f>D48+E48+F48+G48+H48+I48+J48+K48+L48+M48+N48+O48</f>
        <v>90</v>
      </c>
      <c r="D48" s="25">
        <v>7.5</v>
      </c>
      <c r="E48" s="25">
        <v>7.5</v>
      </c>
      <c r="F48" s="25">
        <v>7.5</v>
      </c>
      <c r="G48" s="25">
        <v>7.5</v>
      </c>
      <c r="H48" s="25">
        <v>7.5</v>
      </c>
      <c r="I48" s="25">
        <v>7.5</v>
      </c>
      <c r="J48" s="25">
        <v>7.5</v>
      </c>
      <c r="K48" s="25">
        <v>7.5</v>
      </c>
      <c r="L48" s="25">
        <v>7.5</v>
      </c>
      <c r="M48" s="25">
        <v>7.5</v>
      </c>
      <c r="N48" s="25">
        <v>7.5</v>
      </c>
      <c r="O48" s="25">
        <v>7.5</v>
      </c>
    </row>
    <row r="49" spans="1:15" ht="14.25">
      <c r="A49" s="38"/>
      <c r="B49" s="4" t="s">
        <v>3</v>
      </c>
      <c r="C49" s="24">
        <f>SUM(D49:O49)</f>
        <v>41.715900000000005</v>
      </c>
      <c r="D49" s="26">
        <f aca="true" t="shared" si="42" ref="D49:I49">D48*437.74/1000</f>
        <v>3.2830500000000002</v>
      </c>
      <c r="E49" s="26">
        <f t="shared" si="42"/>
        <v>3.2830500000000002</v>
      </c>
      <c r="F49" s="26">
        <f t="shared" si="42"/>
        <v>3.2830500000000002</v>
      </c>
      <c r="G49" s="26">
        <f t="shared" si="42"/>
        <v>3.2830500000000002</v>
      </c>
      <c r="H49" s="26">
        <f t="shared" si="42"/>
        <v>3.2830500000000002</v>
      </c>
      <c r="I49" s="26">
        <f t="shared" si="42"/>
        <v>3.2830500000000002</v>
      </c>
      <c r="J49" s="26">
        <f aca="true" t="shared" si="43" ref="J49:O49">J48*489.28/1000</f>
        <v>3.6696</v>
      </c>
      <c r="K49" s="26">
        <f t="shared" si="43"/>
        <v>3.6696</v>
      </c>
      <c r="L49" s="26">
        <f t="shared" si="43"/>
        <v>3.6696</v>
      </c>
      <c r="M49" s="26">
        <f t="shared" si="43"/>
        <v>3.6696</v>
      </c>
      <c r="N49" s="26">
        <f t="shared" si="43"/>
        <v>3.6696</v>
      </c>
      <c r="O49" s="26">
        <f t="shared" si="43"/>
        <v>3.6696</v>
      </c>
    </row>
    <row r="50" spans="1:15" ht="14.25">
      <c r="A50" s="37" t="s">
        <v>26</v>
      </c>
      <c r="B50" s="4" t="s">
        <v>49</v>
      </c>
      <c r="C50" s="24">
        <f>D50+E50+F50+G50+H50+I50+J50+K50+L50+M50+N50+O50</f>
        <v>86.27999999999999</v>
      </c>
      <c r="D50" s="26">
        <v>7.19</v>
      </c>
      <c r="E50" s="26">
        <v>7.19</v>
      </c>
      <c r="F50" s="26">
        <v>7.19</v>
      </c>
      <c r="G50" s="26">
        <v>7.19</v>
      </c>
      <c r="H50" s="26">
        <v>7.19</v>
      </c>
      <c r="I50" s="26">
        <v>7.19</v>
      </c>
      <c r="J50" s="26">
        <v>7.19</v>
      </c>
      <c r="K50" s="26">
        <v>7.19</v>
      </c>
      <c r="L50" s="26">
        <v>7.19</v>
      </c>
      <c r="M50" s="26">
        <v>7.19</v>
      </c>
      <c r="N50" s="26">
        <v>7.19</v>
      </c>
      <c r="O50" s="26">
        <v>7.19</v>
      </c>
    </row>
    <row r="51" spans="1:15" ht="14.25">
      <c r="A51" s="38"/>
      <c r="B51" s="4" t="s">
        <v>3</v>
      </c>
      <c r="C51" s="24">
        <f>SUM(D51:O51)</f>
        <v>39.991642799999994</v>
      </c>
      <c r="D51" s="26">
        <f aca="true" t="shared" si="44" ref="D51:I51">D50*437.74/1000</f>
        <v>3.1473506</v>
      </c>
      <c r="E51" s="26">
        <f t="shared" si="44"/>
        <v>3.1473506</v>
      </c>
      <c r="F51" s="26">
        <f t="shared" si="44"/>
        <v>3.1473506</v>
      </c>
      <c r="G51" s="26">
        <f t="shared" si="44"/>
        <v>3.1473506</v>
      </c>
      <c r="H51" s="26">
        <f t="shared" si="44"/>
        <v>3.1473506</v>
      </c>
      <c r="I51" s="26">
        <f t="shared" si="44"/>
        <v>3.1473506</v>
      </c>
      <c r="J51" s="26">
        <f aca="true" t="shared" si="45" ref="J51:O51">J50*489.28/1000</f>
        <v>3.5179232000000003</v>
      </c>
      <c r="K51" s="26">
        <f t="shared" si="45"/>
        <v>3.5179232000000003</v>
      </c>
      <c r="L51" s="26">
        <f t="shared" si="45"/>
        <v>3.5179232000000003</v>
      </c>
      <c r="M51" s="26">
        <f t="shared" si="45"/>
        <v>3.5179232000000003</v>
      </c>
      <c r="N51" s="26">
        <f t="shared" si="45"/>
        <v>3.5179232000000003</v>
      </c>
      <c r="O51" s="26">
        <f t="shared" si="45"/>
        <v>3.5179232000000003</v>
      </c>
    </row>
    <row r="52" spans="1:15" ht="14.25">
      <c r="A52" s="37" t="s">
        <v>27</v>
      </c>
      <c r="B52" s="4" t="s">
        <v>49</v>
      </c>
      <c r="C52" s="24">
        <f>D52+E52+F52+G52+H52+I52+J52+K52+L52+M52+N52+O52</f>
        <v>9</v>
      </c>
      <c r="D52" s="25">
        <v>0.75</v>
      </c>
      <c r="E52" s="25">
        <v>0.75</v>
      </c>
      <c r="F52" s="25">
        <v>0.75</v>
      </c>
      <c r="G52" s="25">
        <v>0.75</v>
      </c>
      <c r="H52" s="25">
        <v>0.75</v>
      </c>
      <c r="I52" s="25">
        <v>0.75</v>
      </c>
      <c r="J52" s="25">
        <v>0.75</v>
      </c>
      <c r="K52" s="25">
        <v>0.75</v>
      </c>
      <c r="L52" s="25">
        <v>0.75</v>
      </c>
      <c r="M52" s="25">
        <v>0.75</v>
      </c>
      <c r="N52" s="25">
        <v>0.75</v>
      </c>
      <c r="O52" s="25">
        <v>0.75</v>
      </c>
    </row>
    <row r="53" spans="1:15" ht="14.25">
      <c r="A53" s="38"/>
      <c r="B53" s="4" t="s">
        <v>3</v>
      </c>
      <c r="C53" s="24">
        <f>SUM(D53:O53)</f>
        <v>4.171589999999999</v>
      </c>
      <c r="D53" s="26">
        <f aca="true" t="shared" si="46" ref="D53:I53">D52*437.74/1000</f>
        <v>0.328305</v>
      </c>
      <c r="E53" s="26">
        <f t="shared" si="46"/>
        <v>0.328305</v>
      </c>
      <c r="F53" s="26">
        <f t="shared" si="46"/>
        <v>0.328305</v>
      </c>
      <c r="G53" s="26">
        <f t="shared" si="46"/>
        <v>0.328305</v>
      </c>
      <c r="H53" s="26">
        <f t="shared" si="46"/>
        <v>0.328305</v>
      </c>
      <c r="I53" s="26">
        <f t="shared" si="46"/>
        <v>0.328305</v>
      </c>
      <c r="J53" s="26">
        <f aca="true" t="shared" si="47" ref="J53:O53">J52*489.28/1000</f>
        <v>0.36695999999999995</v>
      </c>
      <c r="K53" s="26">
        <f t="shared" si="47"/>
        <v>0.36695999999999995</v>
      </c>
      <c r="L53" s="26">
        <f t="shared" si="47"/>
        <v>0.36695999999999995</v>
      </c>
      <c r="M53" s="26">
        <f t="shared" si="47"/>
        <v>0.36695999999999995</v>
      </c>
      <c r="N53" s="26">
        <f t="shared" si="47"/>
        <v>0.36695999999999995</v>
      </c>
      <c r="O53" s="26">
        <f t="shared" si="47"/>
        <v>0.36695999999999995</v>
      </c>
    </row>
    <row r="54" spans="1:15" ht="14.25">
      <c r="A54" s="37" t="s">
        <v>24</v>
      </c>
      <c r="B54" s="4" t="s">
        <v>49</v>
      </c>
      <c r="C54" s="24">
        <f>D54+E54+F54+G54+H54+I54+J54+K54+L54+M54+N54+O54</f>
        <v>61.91999999999999</v>
      </c>
      <c r="D54" s="25">
        <v>5.16</v>
      </c>
      <c r="E54" s="25">
        <v>5.16</v>
      </c>
      <c r="F54" s="25">
        <v>5.16</v>
      </c>
      <c r="G54" s="25">
        <v>5.16</v>
      </c>
      <c r="H54" s="25">
        <v>5.16</v>
      </c>
      <c r="I54" s="25">
        <v>5.16</v>
      </c>
      <c r="J54" s="25">
        <v>5.16</v>
      </c>
      <c r="K54" s="25">
        <v>5.16</v>
      </c>
      <c r="L54" s="25">
        <v>5.16</v>
      </c>
      <c r="M54" s="25">
        <v>5.16</v>
      </c>
      <c r="N54" s="25">
        <v>5.16</v>
      </c>
      <c r="O54" s="25">
        <v>5.16</v>
      </c>
    </row>
    <row r="55" spans="1:15" ht="14.25">
      <c r="A55" s="38"/>
      <c r="B55" s="4" t="s">
        <v>3</v>
      </c>
      <c r="C55" s="24">
        <f>SUM(D55:O55)</f>
        <v>28.700539199999998</v>
      </c>
      <c r="D55" s="26">
        <f aca="true" t="shared" si="48" ref="D55:I55">D54*437.74/1000</f>
        <v>2.2587384000000004</v>
      </c>
      <c r="E55" s="26">
        <f t="shared" si="48"/>
        <v>2.2587384000000004</v>
      </c>
      <c r="F55" s="26">
        <f t="shared" si="48"/>
        <v>2.2587384000000004</v>
      </c>
      <c r="G55" s="26">
        <f t="shared" si="48"/>
        <v>2.2587384000000004</v>
      </c>
      <c r="H55" s="26">
        <f t="shared" si="48"/>
        <v>2.2587384000000004</v>
      </c>
      <c r="I55" s="26">
        <f t="shared" si="48"/>
        <v>2.2587384000000004</v>
      </c>
      <c r="J55" s="26">
        <f aca="true" t="shared" si="49" ref="J55:O55">J54*489.28/1000</f>
        <v>2.5246848</v>
      </c>
      <c r="K55" s="26">
        <f t="shared" si="49"/>
        <v>2.5246848</v>
      </c>
      <c r="L55" s="26">
        <f t="shared" si="49"/>
        <v>2.5246848</v>
      </c>
      <c r="M55" s="26">
        <f t="shared" si="49"/>
        <v>2.5246848</v>
      </c>
      <c r="N55" s="26">
        <f t="shared" si="49"/>
        <v>2.5246848</v>
      </c>
      <c r="O55" s="26">
        <f t="shared" si="49"/>
        <v>2.5246848</v>
      </c>
    </row>
    <row r="56" spans="1:15" ht="15.75" customHeight="1">
      <c r="A56" s="19" t="s">
        <v>28</v>
      </c>
      <c r="B56" s="4" t="s">
        <v>49</v>
      </c>
      <c r="C56" s="24">
        <f>D56+E56+F56+G56+H56+I56+J56+K56+L56+M56+N56+O56</f>
        <v>36</v>
      </c>
      <c r="D56" s="25">
        <v>3</v>
      </c>
      <c r="E56" s="25">
        <v>3</v>
      </c>
      <c r="F56" s="25">
        <v>3</v>
      </c>
      <c r="G56" s="25">
        <v>3</v>
      </c>
      <c r="H56" s="25">
        <v>3</v>
      </c>
      <c r="I56" s="25">
        <v>3</v>
      </c>
      <c r="J56" s="25">
        <v>3</v>
      </c>
      <c r="K56" s="25">
        <v>3</v>
      </c>
      <c r="L56" s="25">
        <v>3</v>
      </c>
      <c r="M56" s="25">
        <v>3</v>
      </c>
      <c r="N56" s="25">
        <v>3</v>
      </c>
      <c r="O56" s="25">
        <v>3</v>
      </c>
    </row>
    <row r="57" spans="1:15" ht="13.5" customHeight="1">
      <c r="A57" s="19"/>
      <c r="B57" s="4" t="s">
        <v>3</v>
      </c>
      <c r="C57" s="24">
        <f>SUM(D57:O57)</f>
        <v>16.686359999999997</v>
      </c>
      <c r="D57" s="26">
        <f aca="true" t="shared" si="50" ref="D57:I57">D56*437.74/1000</f>
        <v>1.31322</v>
      </c>
      <c r="E57" s="26">
        <f t="shared" si="50"/>
        <v>1.31322</v>
      </c>
      <c r="F57" s="26">
        <f t="shared" si="50"/>
        <v>1.31322</v>
      </c>
      <c r="G57" s="26">
        <f t="shared" si="50"/>
        <v>1.31322</v>
      </c>
      <c r="H57" s="26">
        <f t="shared" si="50"/>
        <v>1.31322</v>
      </c>
      <c r="I57" s="26">
        <f t="shared" si="50"/>
        <v>1.31322</v>
      </c>
      <c r="J57" s="26">
        <f aca="true" t="shared" si="51" ref="J57:O57">J56*489.28/1000</f>
        <v>1.4678399999999998</v>
      </c>
      <c r="K57" s="26">
        <f t="shared" si="51"/>
        <v>1.4678399999999998</v>
      </c>
      <c r="L57" s="26">
        <f t="shared" si="51"/>
        <v>1.4678399999999998</v>
      </c>
      <c r="M57" s="26">
        <f t="shared" si="51"/>
        <v>1.4678399999999998</v>
      </c>
      <c r="N57" s="26">
        <f t="shared" si="51"/>
        <v>1.4678399999999998</v>
      </c>
      <c r="O57" s="26">
        <f t="shared" si="51"/>
        <v>1.4678399999999998</v>
      </c>
    </row>
    <row r="58" spans="1:15" ht="14.25">
      <c r="A58" s="37" t="s">
        <v>34</v>
      </c>
      <c r="B58" s="4" t="s">
        <v>49</v>
      </c>
      <c r="C58" s="24">
        <f>D58+E58+F58+G58+H58+I58+J58+K58+L58+M58+N58+O58</f>
        <v>30</v>
      </c>
      <c r="D58" s="25">
        <v>2.5</v>
      </c>
      <c r="E58" s="25">
        <v>2.5</v>
      </c>
      <c r="F58" s="25">
        <v>2.5</v>
      </c>
      <c r="G58" s="25">
        <v>2.5</v>
      </c>
      <c r="H58" s="25">
        <v>2.5</v>
      </c>
      <c r="I58" s="25">
        <v>2.5</v>
      </c>
      <c r="J58" s="25">
        <v>2.5</v>
      </c>
      <c r="K58" s="25">
        <v>2.5</v>
      </c>
      <c r="L58" s="25">
        <v>2.5</v>
      </c>
      <c r="M58" s="25">
        <v>2.5</v>
      </c>
      <c r="N58" s="25">
        <v>2.5</v>
      </c>
      <c r="O58" s="25">
        <v>2.5</v>
      </c>
    </row>
    <row r="59" spans="1:15" ht="14.25">
      <c r="A59" s="38"/>
      <c r="B59" s="4" t="s">
        <v>3</v>
      </c>
      <c r="C59" s="24">
        <f>SUM(D59:O59)</f>
        <v>13.905300000000002</v>
      </c>
      <c r="D59" s="26">
        <f aca="true" t="shared" si="52" ref="D59:I59">D58*437.74/1000</f>
        <v>1.09435</v>
      </c>
      <c r="E59" s="26">
        <f t="shared" si="52"/>
        <v>1.09435</v>
      </c>
      <c r="F59" s="26">
        <f t="shared" si="52"/>
        <v>1.09435</v>
      </c>
      <c r="G59" s="26">
        <f t="shared" si="52"/>
        <v>1.09435</v>
      </c>
      <c r="H59" s="26">
        <f t="shared" si="52"/>
        <v>1.09435</v>
      </c>
      <c r="I59" s="26">
        <f t="shared" si="52"/>
        <v>1.09435</v>
      </c>
      <c r="J59" s="26">
        <f aca="true" t="shared" si="53" ref="J59:O59">J58*489.28/1000</f>
        <v>1.2231999999999998</v>
      </c>
      <c r="K59" s="26">
        <f t="shared" si="53"/>
        <v>1.2231999999999998</v>
      </c>
      <c r="L59" s="26">
        <f t="shared" si="53"/>
        <v>1.2231999999999998</v>
      </c>
      <c r="M59" s="26">
        <f t="shared" si="53"/>
        <v>1.2231999999999998</v>
      </c>
      <c r="N59" s="26">
        <f t="shared" si="53"/>
        <v>1.2231999999999998</v>
      </c>
      <c r="O59" s="26">
        <f t="shared" si="53"/>
        <v>1.2231999999999998</v>
      </c>
    </row>
    <row r="60" spans="1:15" ht="14.25">
      <c r="A60" s="39" t="s">
        <v>29</v>
      </c>
      <c r="B60" s="4" t="s">
        <v>49</v>
      </c>
      <c r="C60" s="24">
        <f>D60+E60+F60+G60+H60+I60+J60+K60+L60+M60+N60+O60</f>
        <v>58.56000000000001</v>
      </c>
      <c r="D60" s="25">
        <v>4.88</v>
      </c>
      <c r="E60" s="25">
        <v>4.88</v>
      </c>
      <c r="F60" s="25">
        <v>4.88</v>
      </c>
      <c r="G60" s="25">
        <v>4.88</v>
      </c>
      <c r="H60" s="25">
        <v>4.88</v>
      </c>
      <c r="I60" s="25">
        <v>4.88</v>
      </c>
      <c r="J60" s="25">
        <v>4.88</v>
      </c>
      <c r="K60" s="25">
        <v>4.88</v>
      </c>
      <c r="L60" s="25">
        <v>4.88</v>
      </c>
      <c r="M60" s="25">
        <v>4.88</v>
      </c>
      <c r="N60" s="25">
        <v>4.88</v>
      </c>
      <c r="O60" s="25">
        <v>4.88</v>
      </c>
    </row>
    <row r="61" spans="1:15" ht="14.25">
      <c r="A61" s="39"/>
      <c r="B61" s="4" t="s">
        <v>3</v>
      </c>
      <c r="C61" s="24">
        <f>SUM(D61:O61)</f>
        <v>27.143145599999997</v>
      </c>
      <c r="D61" s="26">
        <f aca="true" t="shared" si="54" ref="D61:I61">D60*437.74/1000</f>
        <v>2.1361711999999997</v>
      </c>
      <c r="E61" s="26">
        <f t="shared" si="54"/>
        <v>2.1361711999999997</v>
      </c>
      <c r="F61" s="26">
        <f t="shared" si="54"/>
        <v>2.1361711999999997</v>
      </c>
      <c r="G61" s="26">
        <f t="shared" si="54"/>
        <v>2.1361711999999997</v>
      </c>
      <c r="H61" s="26">
        <f t="shared" si="54"/>
        <v>2.1361711999999997</v>
      </c>
      <c r="I61" s="26">
        <f t="shared" si="54"/>
        <v>2.1361711999999997</v>
      </c>
      <c r="J61" s="26">
        <f aca="true" t="shared" si="55" ref="J61:O61">J60*489.28/1000</f>
        <v>2.3876863999999998</v>
      </c>
      <c r="K61" s="26">
        <f t="shared" si="55"/>
        <v>2.3876863999999998</v>
      </c>
      <c r="L61" s="26">
        <f t="shared" si="55"/>
        <v>2.3876863999999998</v>
      </c>
      <c r="M61" s="26">
        <f t="shared" si="55"/>
        <v>2.3876863999999998</v>
      </c>
      <c r="N61" s="26">
        <f t="shared" si="55"/>
        <v>2.3876863999999998</v>
      </c>
      <c r="O61" s="26">
        <f t="shared" si="55"/>
        <v>2.3876863999999998</v>
      </c>
    </row>
    <row r="62" spans="1:15" s="14" customFormat="1" ht="15">
      <c r="A62" s="40" t="s">
        <v>7</v>
      </c>
      <c r="B62" s="4" t="s">
        <v>49</v>
      </c>
      <c r="C62" s="24">
        <f>C46+C48+C50+C52+C54+C56+C58+C60</f>
        <v>441.96</v>
      </c>
      <c r="D62" s="24">
        <f>SUM(D60,D58,D56,D54,D52,D50,D48,D46)</f>
        <v>36.83</v>
      </c>
      <c r="E62" s="24">
        <f aca="true" t="shared" si="56" ref="E62:O62">SUM(E60,E58,E56,E54,E52,E50,E48,E46)</f>
        <v>36.83</v>
      </c>
      <c r="F62" s="24">
        <f t="shared" si="56"/>
        <v>36.83</v>
      </c>
      <c r="G62" s="24">
        <f t="shared" si="56"/>
        <v>36.83</v>
      </c>
      <c r="H62" s="24">
        <f t="shared" si="56"/>
        <v>36.83</v>
      </c>
      <c r="I62" s="24">
        <f t="shared" si="56"/>
        <v>36.83</v>
      </c>
      <c r="J62" s="24">
        <f t="shared" si="56"/>
        <v>36.83</v>
      </c>
      <c r="K62" s="24">
        <f t="shared" si="56"/>
        <v>36.83</v>
      </c>
      <c r="L62" s="24">
        <f t="shared" si="56"/>
        <v>36.83</v>
      </c>
      <c r="M62" s="24">
        <f t="shared" si="56"/>
        <v>36.83</v>
      </c>
      <c r="N62" s="24">
        <f t="shared" si="56"/>
        <v>36.83</v>
      </c>
      <c r="O62" s="24">
        <f t="shared" si="56"/>
        <v>36.83</v>
      </c>
    </row>
    <row r="63" spans="1:15" s="14" customFormat="1" ht="15">
      <c r="A63" s="40"/>
      <c r="B63" s="4" t="s">
        <v>3</v>
      </c>
      <c r="C63" s="24">
        <f>SUM(D63:O63)</f>
        <v>204.85287960000005</v>
      </c>
      <c r="D63" s="29">
        <f aca="true" t="shared" si="57" ref="D63:I63">D62*437.74/1000</f>
        <v>16.1219642</v>
      </c>
      <c r="E63" s="29">
        <f t="shared" si="57"/>
        <v>16.1219642</v>
      </c>
      <c r="F63" s="29">
        <f t="shared" si="57"/>
        <v>16.1219642</v>
      </c>
      <c r="G63" s="29">
        <f t="shared" si="57"/>
        <v>16.1219642</v>
      </c>
      <c r="H63" s="29">
        <f t="shared" si="57"/>
        <v>16.1219642</v>
      </c>
      <c r="I63" s="29">
        <f t="shared" si="57"/>
        <v>16.1219642</v>
      </c>
      <c r="J63" s="29">
        <f aca="true" t="shared" si="58" ref="J63:O63">J62*489.28/1000</f>
        <v>18.0201824</v>
      </c>
      <c r="K63" s="29">
        <f t="shared" si="58"/>
        <v>18.0201824</v>
      </c>
      <c r="L63" s="29">
        <f t="shared" si="58"/>
        <v>18.0201824</v>
      </c>
      <c r="M63" s="29">
        <f t="shared" si="58"/>
        <v>18.0201824</v>
      </c>
      <c r="N63" s="29">
        <f t="shared" si="58"/>
        <v>18.0201824</v>
      </c>
      <c r="O63" s="29">
        <f t="shared" si="58"/>
        <v>18.0201824</v>
      </c>
    </row>
    <row r="64" spans="1:15" ht="14.25">
      <c r="A64" s="43" t="s">
        <v>47</v>
      </c>
      <c r="B64" s="4" t="s">
        <v>49</v>
      </c>
      <c r="C64" s="24">
        <f>D64+E64+F64+G64+H64+I64+J64+K64+L64+M64+N64+O64</f>
        <v>26.399999999999995</v>
      </c>
      <c r="D64" s="25">
        <v>2.2</v>
      </c>
      <c r="E64" s="25">
        <v>2.2</v>
      </c>
      <c r="F64" s="25">
        <v>2.2</v>
      </c>
      <c r="G64" s="25">
        <v>2.2</v>
      </c>
      <c r="H64" s="25">
        <v>2.2</v>
      </c>
      <c r="I64" s="25">
        <v>2.2</v>
      </c>
      <c r="J64" s="25">
        <v>2.2</v>
      </c>
      <c r="K64" s="25">
        <v>2.2</v>
      </c>
      <c r="L64" s="25">
        <v>2.2</v>
      </c>
      <c r="M64" s="25">
        <v>2.2</v>
      </c>
      <c r="N64" s="25">
        <v>2.2</v>
      </c>
      <c r="O64" s="25">
        <v>2.2</v>
      </c>
    </row>
    <row r="65" spans="1:15" ht="13.5" customHeight="1">
      <c r="A65" s="43"/>
      <c r="B65" s="4" t="s">
        <v>3</v>
      </c>
      <c r="C65" s="24">
        <f>SUM(D65:O65)</f>
        <v>12.236664000000001</v>
      </c>
      <c r="D65" s="26">
        <f aca="true" t="shared" si="59" ref="D65:I65">D64*437.74/1000</f>
        <v>0.9630280000000001</v>
      </c>
      <c r="E65" s="26">
        <f t="shared" si="59"/>
        <v>0.9630280000000001</v>
      </c>
      <c r="F65" s="26">
        <f t="shared" si="59"/>
        <v>0.9630280000000001</v>
      </c>
      <c r="G65" s="26">
        <f t="shared" si="59"/>
        <v>0.9630280000000001</v>
      </c>
      <c r="H65" s="26">
        <f t="shared" si="59"/>
        <v>0.9630280000000001</v>
      </c>
      <c r="I65" s="26">
        <f t="shared" si="59"/>
        <v>0.9630280000000001</v>
      </c>
      <c r="J65" s="26">
        <f aca="true" t="shared" si="60" ref="J65:O65">J64*489.28/1000</f>
        <v>1.076416</v>
      </c>
      <c r="K65" s="26">
        <f t="shared" si="60"/>
        <v>1.076416</v>
      </c>
      <c r="L65" s="26">
        <f t="shared" si="60"/>
        <v>1.076416</v>
      </c>
      <c r="M65" s="26">
        <f t="shared" si="60"/>
        <v>1.076416</v>
      </c>
      <c r="N65" s="26">
        <f t="shared" si="60"/>
        <v>1.076416</v>
      </c>
      <c r="O65" s="26">
        <f t="shared" si="60"/>
        <v>1.076416</v>
      </c>
    </row>
    <row r="66" spans="1:15" ht="14.25" customHeight="1">
      <c r="A66" s="43" t="s">
        <v>48</v>
      </c>
      <c r="B66" s="4" t="s">
        <v>49</v>
      </c>
      <c r="C66" s="24">
        <f>D66+E66+F66+G66+H66+I66+J66+K66+L66+M66+N66+O66</f>
        <v>18</v>
      </c>
      <c r="D66" s="25">
        <v>1.5</v>
      </c>
      <c r="E66" s="25">
        <v>1.5</v>
      </c>
      <c r="F66" s="25">
        <v>1.5</v>
      </c>
      <c r="G66" s="25">
        <v>1.5</v>
      </c>
      <c r="H66" s="25">
        <v>1.5</v>
      </c>
      <c r="I66" s="25">
        <v>1.5</v>
      </c>
      <c r="J66" s="25">
        <v>1.5</v>
      </c>
      <c r="K66" s="25">
        <v>1.5</v>
      </c>
      <c r="L66" s="25">
        <v>1.5</v>
      </c>
      <c r="M66" s="25">
        <v>1.5</v>
      </c>
      <c r="N66" s="25">
        <v>1.5</v>
      </c>
      <c r="O66" s="25">
        <v>1.5</v>
      </c>
    </row>
    <row r="67" spans="1:15" ht="16.5" customHeight="1">
      <c r="A67" s="43"/>
      <c r="B67" s="5" t="s">
        <v>3</v>
      </c>
      <c r="C67" s="24">
        <f>SUM(D67:O67)</f>
        <v>8.343179999999998</v>
      </c>
      <c r="D67" s="26">
        <f aca="true" t="shared" si="61" ref="D67:I67">D66*437.74/1000</f>
        <v>0.65661</v>
      </c>
      <c r="E67" s="26">
        <f t="shared" si="61"/>
        <v>0.65661</v>
      </c>
      <c r="F67" s="26">
        <f t="shared" si="61"/>
        <v>0.65661</v>
      </c>
      <c r="G67" s="26">
        <f t="shared" si="61"/>
        <v>0.65661</v>
      </c>
      <c r="H67" s="26">
        <f t="shared" si="61"/>
        <v>0.65661</v>
      </c>
      <c r="I67" s="26">
        <f t="shared" si="61"/>
        <v>0.65661</v>
      </c>
      <c r="J67" s="26">
        <f aca="true" t="shared" si="62" ref="J67:O67">J66*489.28/1000</f>
        <v>0.7339199999999999</v>
      </c>
      <c r="K67" s="26">
        <f t="shared" si="62"/>
        <v>0.7339199999999999</v>
      </c>
      <c r="L67" s="26">
        <f t="shared" si="62"/>
        <v>0.7339199999999999</v>
      </c>
      <c r="M67" s="26">
        <f t="shared" si="62"/>
        <v>0.7339199999999999</v>
      </c>
      <c r="N67" s="26">
        <f t="shared" si="62"/>
        <v>0.7339199999999999</v>
      </c>
      <c r="O67" s="26">
        <f t="shared" si="62"/>
        <v>0.7339199999999999</v>
      </c>
    </row>
    <row r="68" spans="1:16" ht="15" customHeight="1">
      <c r="A68" s="41" t="s">
        <v>31</v>
      </c>
      <c r="B68" s="4" t="s">
        <v>49</v>
      </c>
      <c r="C68" s="30">
        <f>C12+C44+C62+C64+C66</f>
        <v>1145.76</v>
      </c>
      <c r="D68" s="30">
        <f aca="true" t="shared" si="63" ref="D68:O68">SUM(D66,D64,D62,D44,D12)</f>
        <v>95.48000000000002</v>
      </c>
      <c r="E68" s="30">
        <f t="shared" si="63"/>
        <v>95.48000000000002</v>
      </c>
      <c r="F68" s="30">
        <f t="shared" si="63"/>
        <v>95.48000000000002</v>
      </c>
      <c r="G68" s="30">
        <f t="shared" si="63"/>
        <v>95.48000000000002</v>
      </c>
      <c r="H68" s="30">
        <f t="shared" si="63"/>
        <v>95.48000000000002</v>
      </c>
      <c r="I68" s="30">
        <f t="shared" si="63"/>
        <v>95.48000000000002</v>
      </c>
      <c r="J68" s="30">
        <f t="shared" si="63"/>
        <v>95.48000000000002</v>
      </c>
      <c r="K68" s="30">
        <f t="shared" si="63"/>
        <v>95.48000000000002</v>
      </c>
      <c r="L68" s="30">
        <f t="shared" si="63"/>
        <v>95.48000000000002</v>
      </c>
      <c r="M68" s="30">
        <f t="shared" si="63"/>
        <v>95.48000000000002</v>
      </c>
      <c r="N68" s="30">
        <f t="shared" si="63"/>
        <v>95.48000000000002</v>
      </c>
      <c r="O68" s="30">
        <f t="shared" si="63"/>
        <v>95.48000000000002</v>
      </c>
      <c r="P68" s="10"/>
    </row>
    <row r="69" spans="1:16" ht="18.75" customHeight="1">
      <c r="A69" s="42"/>
      <c r="B69" s="5" t="s">
        <v>3</v>
      </c>
      <c r="C69" s="30">
        <f>C13+C45+C63+C65+C67</f>
        <v>531.0712176000001</v>
      </c>
      <c r="D69" s="29">
        <f aca="true" t="shared" si="64" ref="D69:I69">D68*437.74/1000</f>
        <v>41.79541520000001</v>
      </c>
      <c r="E69" s="29">
        <f t="shared" si="64"/>
        <v>41.79541520000001</v>
      </c>
      <c r="F69" s="29">
        <f t="shared" si="64"/>
        <v>41.79541520000001</v>
      </c>
      <c r="G69" s="29">
        <f t="shared" si="64"/>
        <v>41.79541520000001</v>
      </c>
      <c r="H69" s="29">
        <f t="shared" si="64"/>
        <v>41.79541520000001</v>
      </c>
      <c r="I69" s="29">
        <f t="shared" si="64"/>
        <v>41.79541520000001</v>
      </c>
      <c r="J69" s="29">
        <f aca="true" t="shared" si="65" ref="J69:O69">J68*489.28/1000</f>
        <v>46.71645440000001</v>
      </c>
      <c r="K69" s="29">
        <f t="shared" si="65"/>
        <v>46.71645440000001</v>
      </c>
      <c r="L69" s="29">
        <f t="shared" si="65"/>
        <v>46.71645440000001</v>
      </c>
      <c r="M69" s="29">
        <f t="shared" si="65"/>
        <v>46.71645440000001</v>
      </c>
      <c r="N69" s="29">
        <f t="shared" si="65"/>
        <v>46.71645440000001</v>
      </c>
      <c r="O69" s="29">
        <f t="shared" si="65"/>
        <v>46.71645440000001</v>
      </c>
      <c r="P69" s="10"/>
    </row>
    <row r="70" spans="1:15" s="13" customFormat="1" ht="14.25">
      <c r="A70" s="36" t="s">
        <v>30</v>
      </c>
      <c r="B70" s="12" t="s">
        <v>49</v>
      </c>
      <c r="C70" s="24">
        <f>C6+C8+C10+C68</f>
        <v>1427.76</v>
      </c>
      <c r="D70" s="24">
        <f>D6+D8+D10+D68</f>
        <v>118.48000000000002</v>
      </c>
      <c r="E70" s="24">
        <f aca="true" t="shared" si="66" ref="E70:O70">E6+E8+E10+E68</f>
        <v>118.48000000000002</v>
      </c>
      <c r="F70" s="24">
        <f t="shared" si="66"/>
        <v>118.48000000000002</v>
      </c>
      <c r="G70" s="24">
        <f t="shared" si="66"/>
        <v>121.48000000000002</v>
      </c>
      <c r="H70" s="24">
        <f t="shared" si="66"/>
        <v>118.48000000000002</v>
      </c>
      <c r="I70" s="24">
        <f t="shared" si="66"/>
        <v>118.48000000000002</v>
      </c>
      <c r="J70" s="24">
        <f t="shared" si="66"/>
        <v>118.48000000000002</v>
      </c>
      <c r="K70" s="24">
        <f t="shared" si="66"/>
        <v>118.48000000000002</v>
      </c>
      <c r="L70" s="24">
        <f t="shared" si="66"/>
        <v>118.48000000000002</v>
      </c>
      <c r="M70" s="24">
        <f t="shared" si="66"/>
        <v>121.48000000000002</v>
      </c>
      <c r="N70" s="24">
        <f t="shared" si="66"/>
        <v>118.48000000000002</v>
      </c>
      <c r="O70" s="24">
        <f t="shared" si="66"/>
        <v>118.48000000000002</v>
      </c>
    </row>
    <row r="71" spans="1:15" s="13" customFormat="1" ht="14.25">
      <c r="A71" s="36"/>
      <c r="B71" s="12" t="s">
        <v>50</v>
      </c>
      <c r="C71" s="24">
        <f>C7+C9+C11+C69</f>
        <v>661.7810376</v>
      </c>
      <c r="D71" s="24">
        <f>D7+D9+D11+D69</f>
        <v>51.863435200000005</v>
      </c>
      <c r="E71" s="24">
        <f aca="true" t="shared" si="67" ref="E71:O71">E7+E9+E11+E69</f>
        <v>51.863435200000005</v>
      </c>
      <c r="F71" s="24">
        <f t="shared" si="67"/>
        <v>51.863435200000005</v>
      </c>
      <c r="G71" s="24">
        <f t="shared" si="67"/>
        <v>53.176655200000006</v>
      </c>
      <c r="H71" s="24">
        <f t="shared" si="67"/>
        <v>51.863435200000005</v>
      </c>
      <c r="I71" s="24">
        <f t="shared" si="67"/>
        <v>51.863435200000005</v>
      </c>
      <c r="J71" s="24">
        <f t="shared" si="67"/>
        <v>57.96989440000001</v>
      </c>
      <c r="K71" s="24">
        <f t="shared" si="67"/>
        <v>57.96989440000001</v>
      </c>
      <c r="L71" s="24">
        <f t="shared" si="67"/>
        <v>57.96989440000001</v>
      </c>
      <c r="M71" s="24">
        <f t="shared" si="67"/>
        <v>59.43773440000001</v>
      </c>
      <c r="N71" s="24">
        <f t="shared" si="67"/>
        <v>57.96989440000001</v>
      </c>
      <c r="O71" s="24">
        <f t="shared" si="67"/>
        <v>57.96989440000001</v>
      </c>
    </row>
    <row r="72" spans="1:15" ht="14.25">
      <c r="A72" s="3"/>
      <c r="B72" s="3"/>
      <c r="C72" s="2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6" ht="15">
      <c r="E76" t="s">
        <v>5</v>
      </c>
    </row>
  </sheetData>
  <sheetProtection/>
  <mergeCells count="36">
    <mergeCell ref="A2:O2"/>
    <mergeCell ref="A8:A9"/>
    <mergeCell ref="A6:A7"/>
    <mergeCell ref="J3:O3"/>
    <mergeCell ref="J4:O4"/>
    <mergeCell ref="I1:O1"/>
    <mergeCell ref="A22:A23"/>
    <mergeCell ref="A24:A25"/>
    <mergeCell ref="A26:A27"/>
    <mergeCell ref="A28:A29"/>
    <mergeCell ref="A16:A17"/>
    <mergeCell ref="A10:A11"/>
    <mergeCell ref="A18:A19"/>
    <mergeCell ref="A20:A21"/>
    <mergeCell ref="A12:A13"/>
    <mergeCell ref="A14:A15"/>
    <mergeCell ref="A36:A37"/>
    <mergeCell ref="A38:A39"/>
    <mergeCell ref="A40:A41"/>
    <mergeCell ref="A30:A31"/>
    <mergeCell ref="A32:A33"/>
    <mergeCell ref="A34:A35"/>
    <mergeCell ref="A50:A51"/>
    <mergeCell ref="A52:A53"/>
    <mergeCell ref="A64:A65"/>
    <mergeCell ref="A66:A67"/>
    <mergeCell ref="A42:A43"/>
    <mergeCell ref="A44:A45"/>
    <mergeCell ref="A46:A47"/>
    <mergeCell ref="A48:A49"/>
    <mergeCell ref="A70:A71"/>
    <mergeCell ref="A54:A55"/>
    <mergeCell ref="A58:A59"/>
    <mergeCell ref="A60:A61"/>
    <mergeCell ref="A62:A63"/>
    <mergeCell ref="A68:A69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AMMRUSER</cp:lastModifiedBy>
  <cp:lastPrinted>2019-09-11T02:48:03Z</cp:lastPrinted>
  <dcterms:created xsi:type="dcterms:W3CDTF">2003-05-21T21:01:18Z</dcterms:created>
  <dcterms:modified xsi:type="dcterms:W3CDTF">2021-12-08T05:34:20Z</dcterms:modified>
  <cp:category/>
  <cp:version/>
  <cp:contentType/>
  <cp:contentStatus/>
</cp:coreProperties>
</file>